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comments3.xml><?xml version="1.0" encoding="utf-8"?>
<comments xmlns="http://schemas.openxmlformats.org/spreadsheetml/2006/main">
  <authors>
    <author>Windows korisnik</author>
  </authors>
  <commentList>
    <comment ref="G8" authorId="0">
      <text>
        <r>
          <rPr>
            <b/>
            <sz val="9"/>
            <rFont val="Segoe UI"/>
            <family val="2"/>
          </rPr>
          <t>Windows kor</t>
        </r>
      </text>
    </comment>
  </commentList>
</comments>
</file>

<file path=xl/sharedStrings.xml><?xml version="1.0" encoding="utf-8"?>
<sst xmlns="http://schemas.openxmlformats.org/spreadsheetml/2006/main" count="152" uniqueCount="79">
  <si>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</si>
  <si>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</si>
  <si>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</si>
  <si>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</si>
  <si>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</si>
  <si>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</si>
  <si>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</si>
  <si>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</si>
  <si>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</si>
  <si>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</si>
  <si>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</si>
  <si>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</si>
  <si>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</si>
  <si>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</si>
  <si>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</si>
  <si>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</si>
  <si>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</si>
  <si>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</si>
  <si>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</si>
  <si>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</si>
  <si>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</si>
  <si>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</si>
  <si>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</si>
  <si>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</si>
  <si>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</si>
  <si>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</si>
  <si>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</si>
  <si>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</si>
  <si>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</si>
  <si>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</si>
  <si>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</si>
  <si>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</si>
  <si>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</si>
  <si>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</si>
  <si>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</si>
  <si>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</si>
  <si>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</si>
  <si>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</si>
  <si>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</si>
  <si>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</si>
  <si>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</si>
  <si>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</si>
  <si>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</si>
  <si>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</si>
  <si>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</si>
  <si>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</si>
  <si>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</si>
  <si>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</si>
  <si>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</si>
  <si>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</si>
  <si>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PLANA ZA 2022.</t>
  </si>
  <si>
    <t>2022.</t>
  </si>
  <si>
    <t>Ukupno prihodi i primici za 2021.</t>
  </si>
  <si>
    <t>Ukupno prihodi i primici za 2022.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</si>
  <si>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</si>
  <si>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</si>
  <si>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</si>
  <si>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</si>
  <si>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</si>
  <si>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</si>
  <si>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</si>
  <si>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PRORAČUNSKI KORISNIK                    OSNOVNA ŠKOLA NOVIGRAD</t>
  </si>
  <si>
    <t>Naknade ostalih troškova</t>
  </si>
  <si>
    <t>Program-2202 Osnovno školstvo standard</t>
  </si>
  <si>
    <t>A030-04-00-2202-01</t>
  </si>
  <si>
    <t>Naziv aktivnosti:Djelatnost osnovnih škola</t>
  </si>
  <si>
    <t>Naknade troškova osobama izvan r.o.</t>
  </si>
  <si>
    <t>A030-04-2202-04</t>
  </si>
  <si>
    <t>Naziv aktivnosti:Administracija i upravljanje</t>
  </si>
  <si>
    <t>Rahodi za zaposlene</t>
  </si>
  <si>
    <t>Program 2203 Osnovno školstvo-iznad standarda</t>
  </si>
  <si>
    <t>A030-04-2203-04</t>
  </si>
  <si>
    <t>Naziv aktivnosti:Podizanje kvalitete i standarda u školstvu</t>
  </si>
  <si>
    <t>Naknade građanima i kućanstvima na temelju osiguranja i druge naknade</t>
  </si>
  <si>
    <t>Ostale naknade iz proračuna u naravi</t>
  </si>
  <si>
    <t>030-04-00-2203-27</t>
  </si>
  <si>
    <t>Naziv aktivnosti:Udžbenici</t>
  </si>
  <si>
    <t>UKUPNO:</t>
  </si>
  <si>
    <t xml:space="preserve"> FINANCIJSKI  PLAN  OŠ NOVIGRAD ZA 2021. I  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</si>
</sst>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Border="1" applyAlignment="1">
      <alignment vertical="center" wrapText="1"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7" fillId="51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left" shrinkToFit="1"/>
      <protection/>
    </xf>
    <xf numFmtId="0" fontId="27" fillId="0" borderId="25" xfId="0" applyNumberFormat="1" applyFont="1" applyFill="1" applyBorder="1" applyAlignment="1" applyProtection="1">
      <alignment wrapText="1" shrinkToFit="1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45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3"/>
      <c r="B2" s="123"/>
      <c r="C2" s="123"/>
      <c r="D2" s="123"/>
      <c r="E2" s="123"/>
      <c r="F2" s="123"/>
      <c r="G2" s="123"/>
      <c r="H2" s="123"/>
    </row>
    <row r="3" spans="1:8" ht="48" customHeight="1">
      <c r="A3" s="124" t="s">
        <v>78</v>
      </c>
      <c r="B3" s="124"/>
      <c r="C3" s="124"/>
      <c r="D3" s="124"/>
      <c r="E3" s="124"/>
      <c r="F3" s="124"/>
      <c r="G3" s="124"/>
      <c r="H3" s="124"/>
    </row>
    <row r="4" spans="1:8" s="74" customFormat="1" ht="26.25" customHeight="1">
      <c r="A4" s="124" t="s">
        <v>39</v>
      </c>
      <c r="B4" s="124"/>
      <c r="C4" s="124"/>
      <c r="D4" s="124"/>
      <c r="E4" s="124"/>
      <c r="F4" s="124"/>
      <c r="G4" s="125"/>
      <c r="H4" s="12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54</v>
      </c>
      <c r="G6" s="81" t="s">
        <v>55</v>
      </c>
      <c r="H6" s="82" t="s">
        <v>56</v>
      </c>
      <c r="I6" s="83"/>
    </row>
    <row r="7" spans="1:9" ht="27.75" customHeight="1">
      <c r="A7" s="126" t="s">
        <v>40</v>
      </c>
      <c r="B7" s="127"/>
      <c r="C7" s="127"/>
      <c r="D7" s="127"/>
      <c r="E7" s="128"/>
      <c r="F7" s="101">
        <f>+F8+F9</f>
        <v>3079796.33</v>
      </c>
      <c r="G7" s="101">
        <f>G8+G9</f>
        <v>3105438.21</v>
      </c>
      <c r="H7" s="101">
        <f>+H8+H9</f>
        <v>3116525.1</v>
      </c>
      <c r="I7" s="98"/>
    </row>
    <row r="8" spans="1:8" ht="22.5" customHeight="1">
      <c r="A8" s="129" t="s">
        <v>0</v>
      </c>
      <c r="B8" s="130"/>
      <c r="C8" s="130"/>
      <c r="D8" s="130"/>
      <c r="E8" s="131"/>
      <c r="F8" s="104">
        <v>3079796.33</v>
      </c>
      <c r="G8" s="104">
        <v>3105438.21</v>
      </c>
      <c r="H8" s="104">
        <v>3116525.1</v>
      </c>
    </row>
    <row r="9" spans="1:8" ht="22.5" customHeight="1">
      <c r="A9" s="132" t="s">
        <v>42</v>
      </c>
      <c r="B9" s="131"/>
      <c r="C9" s="131"/>
      <c r="D9" s="131"/>
      <c r="E9" s="131"/>
      <c r="F9" s="104"/>
      <c r="G9" s="104"/>
      <c r="H9" s="104"/>
    </row>
    <row r="10" spans="1:8" ht="22.5" customHeight="1">
      <c r="A10" s="100" t="s">
        <v>41</v>
      </c>
      <c r="B10" s="103"/>
      <c r="C10" s="103"/>
      <c r="D10" s="103"/>
      <c r="E10" s="103"/>
      <c r="F10" s="101">
        <f>+F11+F12</f>
        <v>3092811</v>
      </c>
      <c r="G10" s="101">
        <f>+G11+G12</f>
        <v>3118453</v>
      </c>
      <c r="H10" s="101">
        <f>+H11+H12</f>
        <v>3129540</v>
      </c>
    </row>
    <row r="11" spans="1:10" ht="22.5" customHeight="1">
      <c r="A11" s="133" t="s">
        <v>1</v>
      </c>
      <c r="B11" s="130"/>
      <c r="C11" s="130"/>
      <c r="D11" s="130"/>
      <c r="E11" s="134"/>
      <c r="F11" s="104">
        <v>3092811</v>
      </c>
      <c r="G11" s="104">
        <v>3118453</v>
      </c>
      <c r="H11" s="85">
        <v>3129540</v>
      </c>
      <c r="I11" s="64"/>
      <c r="J11" s="64"/>
    </row>
    <row r="12" spans="1:10" ht="22.5" customHeight="1">
      <c r="A12" s="135" t="s">
        <v>45</v>
      </c>
      <c r="B12" s="131"/>
      <c r="C12" s="131"/>
      <c r="D12" s="131"/>
      <c r="E12" s="131"/>
      <c r="F12" s="84"/>
      <c r="G12" s="84"/>
      <c r="H12" s="85"/>
      <c r="I12" s="64"/>
      <c r="J12" s="64"/>
    </row>
    <row r="13" spans="1:10" ht="22.5" customHeight="1">
      <c r="A13" s="136" t="s">
        <v>2</v>
      </c>
      <c r="B13" s="127"/>
      <c r="C13" s="127"/>
      <c r="D13" s="127"/>
      <c r="E13" s="127"/>
      <c r="F13" s="102">
        <f>+F7-F10</f>
        <v>-13014.669999999925</v>
      </c>
      <c r="G13" s="102">
        <f>+G7-G10</f>
        <v>-13014.790000000037</v>
      </c>
      <c r="H13" s="102">
        <f>+H7-H10</f>
        <v>-13014.899999999907</v>
      </c>
      <c r="J13" s="64"/>
    </row>
    <row r="14" spans="1:8" ht="25.5" customHeight="1">
      <c r="A14" s="124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77"/>
      <c r="B15" s="78"/>
      <c r="C15" s="78"/>
      <c r="D15" s="79"/>
      <c r="E15" s="80"/>
      <c r="F15" s="81" t="s">
        <v>54</v>
      </c>
      <c r="G15" s="81" t="s">
        <v>55</v>
      </c>
      <c r="H15" s="82" t="s">
        <v>56</v>
      </c>
      <c r="J15" s="64"/>
    </row>
    <row r="16" spans="1:10" ht="30.75" customHeight="1">
      <c r="A16" s="139" t="s">
        <v>46</v>
      </c>
      <c r="B16" s="140"/>
      <c r="C16" s="140"/>
      <c r="D16" s="140"/>
      <c r="E16" s="141"/>
      <c r="F16" s="105">
        <v>7194</v>
      </c>
      <c r="G16" s="105"/>
      <c r="H16" s="106"/>
      <c r="J16" s="64"/>
    </row>
    <row r="17" spans="1:10" ht="34.5" customHeight="1">
      <c r="A17" s="142" t="s">
        <v>47</v>
      </c>
      <c r="B17" s="143"/>
      <c r="C17" s="143"/>
      <c r="D17" s="143"/>
      <c r="E17" s="144"/>
      <c r="F17" s="107">
        <v>13015</v>
      </c>
      <c r="G17" s="107">
        <v>13015</v>
      </c>
      <c r="H17" s="102">
        <v>13015</v>
      </c>
      <c r="J17" s="64"/>
    </row>
    <row r="18" spans="1:10" s="69" customFormat="1" ht="25.5" customHeight="1">
      <c r="A18" s="147"/>
      <c r="B18" s="137"/>
      <c r="C18" s="137"/>
      <c r="D18" s="137"/>
      <c r="E18" s="137"/>
      <c r="F18" s="138"/>
      <c r="G18" s="138"/>
      <c r="H18" s="13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54</v>
      </c>
      <c r="G19" s="81" t="s">
        <v>55</v>
      </c>
      <c r="H19" s="82" t="s">
        <v>56</v>
      </c>
      <c r="J19" s="108"/>
      <c r="K19" s="108"/>
    </row>
    <row r="20" spans="1:10" s="69" customFormat="1" ht="22.5" customHeight="1">
      <c r="A20" s="129" t="s">
        <v>3</v>
      </c>
      <c r="B20" s="130"/>
      <c r="C20" s="130"/>
      <c r="D20" s="130"/>
      <c r="E20" s="130"/>
      <c r="F20" s="84"/>
      <c r="G20" s="84"/>
      <c r="H20" s="84"/>
      <c r="J20" s="108"/>
    </row>
    <row r="21" spans="1:8" s="69" customFormat="1" ht="33.75" customHeight="1">
      <c r="A21" s="129" t="s">
        <v>4</v>
      </c>
      <c r="B21" s="130"/>
      <c r="C21" s="130"/>
      <c r="D21" s="130"/>
      <c r="E21" s="130"/>
      <c r="F21" s="84"/>
      <c r="G21" s="84"/>
      <c r="H21" s="84"/>
    </row>
    <row r="22" spans="1:11" s="69" customFormat="1" ht="22.5" customHeight="1">
      <c r="A22" s="136" t="s">
        <v>5</v>
      </c>
      <c r="B22" s="127"/>
      <c r="C22" s="127"/>
      <c r="D22" s="127"/>
      <c r="E22" s="127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47"/>
      <c r="B23" s="137"/>
      <c r="C23" s="137"/>
      <c r="D23" s="137"/>
      <c r="E23" s="137"/>
      <c r="F23" s="138"/>
      <c r="G23" s="138"/>
      <c r="H23" s="138"/>
    </row>
    <row r="24" spans="1:8" s="69" customFormat="1" ht="22.5" customHeight="1">
      <c r="A24" s="133" t="s">
        <v>6</v>
      </c>
      <c r="B24" s="130"/>
      <c r="C24" s="130"/>
      <c r="D24" s="130"/>
      <c r="E24" s="130"/>
      <c r="F24" s="84">
        <v>0</v>
      </c>
      <c r="G24" s="84">
        <v>0</v>
      </c>
      <c r="H24" s="84"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5" t="s">
        <v>48</v>
      </c>
      <c r="B26" s="146"/>
      <c r="C26" s="146"/>
      <c r="D26" s="146"/>
      <c r="E26" s="146"/>
      <c r="F26" s="146"/>
      <c r="G26" s="146"/>
      <c r="H26" s="146"/>
    </row>
    <row r="27" spans="5:12" ht="12.75">
      <c r="E27" s="110"/>
      <c r="L27" s="10" t="e">
        <f>+L27:ZL27:U37</f>
        <v>#NAME?</v>
      </c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25">
      <selection activeCell="E5" sqref="E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4" t="s">
        <v>7</v>
      </c>
      <c r="B1" s="124"/>
      <c r="C1" s="124"/>
      <c r="D1" s="124"/>
      <c r="E1" s="124"/>
      <c r="F1" s="124"/>
      <c r="G1" s="124"/>
      <c r="H1" s="124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51" t="s">
        <v>49</v>
      </c>
      <c r="C3" s="152"/>
      <c r="D3" s="152"/>
      <c r="E3" s="152"/>
      <c r="F3" s="152"/>
      <c r="G3" s="152"/>
      <c r="H3" s="153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43</v>
      </c>
      <c r="H4" s="21" t="s">
        <v>17</v>
      </c>
    </row>
    <row r="5" spans="1:8" s="1" customFormat="1" ht="12.75">
      <c r="A5" s="3">
        <v>636</v>
      </c>
      <c r="B5" s="4"/>
      <c r="C5" s="5"/>
      <c r="D5" s="6"/>
      <c r="E5" s="112">
        <v>2811276</v>
      </c>
      <c r="F5" s="7"/>
      <c r="G5" s="8"/>
      <c r="H5" s="9"/>
    </row>
    <row r="6" spans="1:8" s="1" customFormat="1" ht="12.75">
      <c r="A6" s="22">
        <v>651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652</v>
      </c>
      <c r="B7" s="23"/>
      <c r="C7" s="24"/>
      <c r="D7" s="24">
        <v>1500</v>
      </c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2000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2500</v>
      </c>
      <c r="G9" s="25"/>
      <c r="H9" s="26"/>
    </row>
    <row r="10" spans="1:8" s="1" customFormat="1" ht="12.75">
      <c r="A10" s="22">
        <v>671</v>
      </c>
      <c r="B10" s="23">
        <v>266458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922</v>
      </c>
      <c r="B11" s="23"/>
      <c r="C11" s="24">
        <v>2000</v>
      </c>
      <c r="D11" s="24"/>
      <c r="E11" s="24">
        <v>11015</v>
      </c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262520</v>
      </c>
      <c r="C14" s="35">
        <v>4000</v>
      </c>
      <c r="D14" s="36">
        <v>1500</v>
      </c>
      <c r="E14" s="35">
        <v>2822291</v>
      </c>
      <c r="F14" s="36">
        <v>2500</v>
      </c>
      <c r="G14" s="35"/>
      <c r="H14" s="37">
        <v>0</v>
      </c>
    </row>
    <row r="15" spans="1:8" s="1" customFormat="1" ht="28.5" customHeight="1" thickBot="1">
      <c r="A15" s="33" t="s">
        <v>52</v>
      </c>
      <c r="B15" s="148">
        <f>B14+C14+D14+E14+F14+G14+H14</f>
        <v>3092811</v>
      </c>
      <c r="C15" s="149"/>
      <c r="D15" s="149"/>
      <c r="E15" s="149"/>
      <c r="F15" s="149"/>
      <c r="G15" s="149"/>
      <c r="H15" s="15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51" t="s">
        <v>51</v>
      </c>
      <c r="C17" s="152"/>
      <c r="D17" s="152"/>
      <c r="E17" s="152"/>
      <c r="F17" s="152"/>
      <c r="G17" s="152"/>
      <c r="H17" s="153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43</v>
      </c>
      <c r="H18" s="21" t="s">
        <v>17</v>
      </c>
    </row>
    <row r="19" spans="1:8" ht="12.75">
      <c r="A19" s="3">
        <v>63</v>
      </c>
      <c r="B19" s="4"/>
      <c r="C19" s="5"/>
      <c r="D19" s="6"/>
      <c r="E19" s="112">
        <v>2832980</v>
      </c>
      <c r="F19" s="7"/>
      <c r="G19" s="8"/>
      <c r="H19" s="9"/>
    </row>
    <row r="20" spans="1:8" ht="12.75">
      <c r="A20" s="22">
        <v>65</v>
      </c>
      <c r="B20" s="23"/>
      <c r="C20" s="24"/>
      <c r="D20" s="24">
        <v>1500</v>
      </c>
      <c r="E20" s="24"/>
      <c r="F20" s="24"/>
      <c r="G20" s="25"/>
      <c r="H20" s="26"/>
    </row>
    <row r="21" spans="1:8" ht="12.75">
      <c r="A21" s="22">
        <v>66</v>
      </c>
      <c r="B21" s="23"/>
      <c r="C21" s="24">
        <v>2000</v>
      </c>
      <c r="D21" s="24"/>
      <c r="E21" s="24"/>
      <c r="F21" s="24">
        <v>2500</v>
      </c>
      <c r="G21" s="25"/>
      <c r="H21" s="26"/>
    </row>
    <row r="22" spans="1:8" ht="12.75">
      <c r="A22" s="22">
        <v>67</v>
      </c>
      <c r="B22" s="23">
        <v>266458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/>
      <c r="C23" s="24">
        <v>2000</v>
      </c>
      <c r="D23" s="24"/>
      <c r="E23" s="24">
        <v>11015</v>
      </c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266458</v>
      </c>
      <c r="C27" s="35">
        <v>4000</v>
      </c>
      <c r="D27" s="36">
        <v>1500</v>
      </c>
      <c r="E27" s="35">
        <v>2843995</v>
      </c>
      <c r="F27" s="36">
        <v>2500</v>
      </c>
      <c r="G27" s="35">
        <v>0</v>
      </c>
      <c r="H27" s="37">
        <v>0</v>
      </c>
    </row>
    <row r="28" spans="1:8" s="1" customFormat="1" ht="28.5" customHeight="1" thickBot="1">
      <c r="A28" s="33" t="s">
        <v>53</v>
      </c>
      <c r="B28" s="148">
        <f>B27+C27+D27+E27+F27+G27+H27</f>
        <v>3118453</v>
      </c>
      <c r="C28" s="149"/>
      <c r="D28" s="149"/>
      <c r="E28" s="149"/>
      <c r="F28" s="149"/>
      <c r="G28" s="149"/>
      <c r="H28" s="150"/>
    </row>
    <row r="29" spans="4:5" ht="13.5" thickBot="1">
      <c r="D29" s="40"/>
      <c r="E29" s="41"/>
    </row>
    <row r="30" spans="1:8" ht="26.25" thickBot="1">
      <c r="A30" s="96" t="s">
        <v>9</v>
      </c>
      <c r="B30" s="151" t="s">
        <v>57</v>
      </c>
      <c r="C30" s="152"/>
      <c r="D30" s="152"/>
      <c r="E30" s="152"/>
      <c r="F30" s="152"/>
      <c r="G30" s="152"/>
      <c r="H30" s="153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43</v>
      </c>
      <c r="H31" s="21" t="s">
        <v>17</v>
      </c>
    </row>
    <row r="32" spans="1:8" ht="12.75">
      <c r="A32" s="3">
        <v>63</v>
      </c>
      <c r="B32" s="4"/>
      <c r="C32" s="5"/>
      <c r="D32" s="6"/>
      <c r="E32" s="112">
        <v>2843542</v>
      </c>
      <c r="F32" s="7"/>
      <c r="G32" s="8"/>
      <c r="H32" s="9"/>
    </row>
    <row r="33" spans="1:8" ht="12.75">
      <c r="A33" s="22">
        <v>65</v>
      </c>
      <c r="B33" s="23"/>
      <c r="C33" s="24"/>
      <c r="D33" s="24">
        <v>1500</v>
      </c>
      <c r="E33" s="24"/>
      <c r="F33" s="24"/>
      <c r="G33" s="25"/>
      <c r="H33" s="26"/>
    </row>
    <row r="34" spans="1:8" ht="12.75">
      <c r="A34" s="22">
        <v>66</v>
      </c>
      <c r="B34" s="23"/>
      <c r="C34" s="24">
        <v>2000</v>
      </c>
      <c r="D34" s="24"/>
      <c r="E34" s="24"/>
      <c r="F34" s="24">
        <v>2500</v>
      </c>
      <c r="G34" s="25"/>
      <c r="H34" s="26"/>
    </row>
    <row r="35" spans="1:8" ht="12.75">
      <c r="A35" s="22">
        <v>67</v>
      </c>
      <c r="B35" s="23">
        <v>266983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>
        <v>2000</v>
      </c>
      <c r="D36" s="24"/>
      <c r="E36" s="24">
        <v>11015</v>
      </c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266983</v>
      </c>
      <c r="C40" s="35">
        <v>4000</v>
      </c>
      <c r="D40" s="36">
        <v>1500</v>
      </c>
      <c r="E40" s="35">
        <v>2854557</v>
      </c>
      <c r="F40" s="36">
        <v>2500</v>
      </c>
      <c r="G40" s="35">
        <v>0</v>
      </c>
      <c r="H40" s="37">
        <v>0</v>
      </c>
    </row>
    <row r="41" spans="1:8" s="1" customFormat="1" ht="28.5" customHeight="1" thickBot="1">
      <c r="A41" s="33" t="s">
        <v>58</v>
      </c>
      <c r="B41" s="148">
        <f>B40+C40+D40+E40+F40+G40+H40</f>
        <v>3129540</v>
      </c>
      <c r="C41" s="149"/>
      <c r="D41" s="149"/>
      <c r="E41" s="149"/>
      <c r="F41" s="149"/>
      <c r="G41" s="149"/>
      <c r="H41" s="150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4"/>
      <c r="B153" s="155"/>
      <c r="C153" s="155"/>
      <c r="D153" s="155"/>
      <c r="E153" s="155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64">
      <selection activeCell="Q28" sqref="Q28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9.140625" style="2" customWidth="1"/>
    <col min="6" max="6" width="14.140625" style="2" bestFit="1" customWidth="1"/>
    <col min="7" max="7" width="12.421875" style="2" customWidth="1"/>
    <col min="8" max="8" width="7.57421875" style="2" bestFit="1" customWidth="1"/>
    <col min="9" max="9" width="13.421875" style="2" customWidth="1"/>
    <col min="10" max="10" width="4.421875" style="2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3" customFormat="1" ht="112.5">
      <c r="A2" s="11" t="s">
        <v>20</v>
      </c>
      <c r="B2" s="11" t="s">
        <v>21</v>
      </c>
      <c r="C2" s="12" t="s">
        <v>59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50</v>
      </c>
      <c r="L2" s="12" t="s">
        <v>60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88"/>
      <c r="B4" s="90" t="s">
        <v>61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25.5">
      <c r="A6" s="113"/>
      <c r="B6" s="114" t="s">
        <v>63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13" customFormat="1" ht="25.5" customHeight="1">
      <c r="A7" s="116" t="s">
        <v>64</v>
      </c>
      <c r="B7" s="117" t="s">
        <v>65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s="13" customFormat="1" ht="12.75">
      <c r="A8" s="113">
        <v>3</v>
      </c>
      <c r="B8" s="118" t="s">
        <v>23</v>
      </c>
      <c r="C8" s="119">
        <f>SUM(D8+E8+F8+G8+H8+I8+J8)</f>
        <v>262520</v>
      </c>
      <c r="D8" s="119">
        <f>SUM(D9+D13+D19)</f>
        <v>262520</v>
      </c>
      <c r="E8" s="119"/>
      <c r="F8" s="119"/>
      <c r="G8" s="119"/>
      <c r="H8" s="119"/>
      <c r="I8" s="119"/>
      <c r="J8" s="119"/>
      <c r="K8" s="119">
        <v>266458</v>
      </c>
      <c r="L8" s="119">
        <v>266983</v>
      </c>
    </row>
    <row r="9" spans="1:12" s="13" customFormat="1" ht="12.75">
      <c r="A9" s="113">
        <v>31</v>
      </c>
      <c r="B9" s="118" t="s">
        <v>24</v>
      </c>
      <c r="C9" s="119">
        <f aca="true" t="shared" si="0" ref="C9:C73">SUM(D9+E9+F9+G9+H9+I9+J9)</f>
        <v>0</v>
      </c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2.75">
      <c r="A10" s="120">
        <v>311</v>
      </c>
      <c r="B10" s="121" t="s">
        <v>25</v>
      </c>
      <c r="C10" s="119">
        <f t="shared" si="0"/>
        <v>0</v>
      </c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2.75">
      <c r="A11" s="120">
        <v>312</v>
      </c>
      <c r="B11" s="121" t="s">
        <v>26</v>
      </c>
      <c r="C11" s="119">
        <f t="shared" si="0"/>
        <v>0</v>
      </c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2.75">
      <c r="A12" s="120">
        <v>313</v>
      </c>
      <c r="B12" s="121" t="s">
        <v>27</v>
      </c>
      <c r="C12" s="119">
        <f t="shared" si="0"/>
        <v>0</v>
      </c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s="13" customFormat="1" ht="12.75">
      <c r="A13" s="113">
        <v>32</v>
      </c>
      <c r="B13" s="118" t="s">
        <v>28</v>
      </c>
      <c r="C13" s="119">
        <f t="shared" si="0"/>
        <v>262420</v>
      </c>
      <c r="D13" s="119">
        <f>SUM(D14:D18)</f>
        <v>262420</v>
      </c>
      <c r="E13" s="119"/>
      <c r="F13" s="119"/>
      <c r="G13" s="119"/>
      <c r="H13" s="119"/>
      <c r="I13" s="119"/>
      <c r="J13" s="119"/>
      <c r="K13" s="119">
        <v>266358</v>
      </c>
      <c r="L13" s="119">
        <v>266881</v>
      </c>
    </row>
    <row r="14" spans="1:12" ht="12.75">
      <c r="A14" s="120">
        <v>321</v>
      </c>
      <c r="B14" s="121" t="s">
        <v>29</v>
      </c>
      <c r="C14" s="119">
        <f t="shared" si="0"/>
        <v>6100</v>
      </c>
      <c r="D14" s="122">
        <v>6100</v>
      </c>
      <c r="E14" s="122"/>
      <c r="F14" s="122"/>
      <c r="G14" s="122"/>
      <c r="H14" s="122"/>
      <c r="I14" s="122"/>
      <c r="J14" s="122"/>
      <c r="K14" s="122"/>
      <c r="L14" s="122"/>
    </row>
    <row r="15" spans="1:12" ht="12.75">
      <c r="A15" s="120">
        <v>322</v>
      </c>
      <c r="B15" s="121" t="s">
        <v>30</v>
      </c>
      <c r="C15" s="119">
        <f t="shared" si="0"/>
        <v>145020</v>
      </c>
      <c r="D15" s="122">
        <v>145020</v>
      </c>
      <c r="E15" s="122"/>
      <c r="F15" s="122"/>
      <c r="G15" s="122"/>
      <c r="H15" s="122"/>
      <c r="I15" s="122"/>
      <c r="J15" s="122"/>
      <c r="K15" s="122"/>
      <c r="L15" s="122"/>
    </row>
    <row r="16" spans="1:12" ht="12.75">
      <c r="A16" s="120">
        <v>323</v>
      </c>
      <c r="B16" s="121" t="s">
        <v>31</v>
      </c>
      <c r="C16" s="119">
        <f t="shared" si="0"/>
        <v>100600</v>
      </c>
      <c r="D16" s="122">
        <v>100600</v>
      </c>
      <c r="E16" s="122"/>
      <c r="F16" s="122"/>
      <c r="G16" s="122"/>
      <c r="H16" s="122"/>
      <c r="I16" s="122"/>
      <c r="J16" s="122"/>
      <c r="K16" s="122"/>
      <c r="L16" s="122"/>
    </row>
    <row r="17" spans="1:12" ht="12.75">
      <c r="A17" s="120">
        <v>324</v>
      </c>
      <c r="B17" s="121" t="s">
        <v>66</v>
      </c>
      <c r="C17" s="119">
        <f t="shared" si="0"/>
        <v>200</v>
      </c>
      <c r="D17" s="122">
        <v>200</v>
      </c>
      <c r="E17" s="122"/>
      <c r="F17" s="122"/>
      <c r="G17" s="122"/>
      <c r="H17" s="122"/>
      <c r="I17" s="122"/>
      <c r="J17" s="122"/>
      <c r="K17" s="122"/>
      <c r="L17" s="122"/>
    </row>
    <row r="18" spans="1:12" ht="12.75">
      <c r="A18" s="120">
        <v>329</v>
      </c>
      <c r="B18" s="121" t="s">
        <v>32</v>
      </c>
      <c r="C18" s="119">
        <f t="shared" si="0"/>
        <v>10500</v>
      </c>
      <c r="D18" s="122">
        <v>10500</v>
      </c>
      <c r="E18" s="122"/>
      <c r="F18" s="122"/>
      <c r="G18" s="122"/>
      <c r="H18" s="122"/>
      <c r="I18" s="122"/>
      <c r="J18" s="122"/>
      <c r="K18" s="122"/>
      <c r="L18" s="122"/>
    </row>
    <row r="19" spans="1:12" s="13" customFormat="1" ht="12.75">
      <c r="A19" s="113">
        <v>34</v>
      </c>
      <c r="B19" s="118" t="s">
        <v>33</v>
      </c>
      <c r="C19" s="119">
        <f t="shared" si="0"/>
        <v>100</v>
      </c>
      <c r="D19" s="119">
        <v>100</v>
      </c>
      <c r="E19" s="119"/>
      <c r="F19" s="119"/>
      <c r="G19" s="119"/>
      <c r="H19" s="119"/>
      <c r="I19" s="119"/>
      <c r="J19" s="119"/>
      <c r="K19" s="119">
        <v>100</v>
      </c>
      <c r="L19" s="119">
        <v>103</v>
      </c>
    </row>
    <row r="20" spans="1:12" ht="12.75">
      <c r="A20" s="120">
        <v>343</v>
      </c>
      <c r="B20" s="121" t="s">
        <v>34</v>
      </c>
      <c r="C20" s="119">
        <f t="shared" si="0"/>
        <v>100</v>
      </c>
      <c r="D20" s="122">
        <v>100</v>
      </c>
      <c r="E20" s="122"/>
      <c r="F20" s="122"/>
      <c r="G20" s="122"/>
      <c r="H20" s="122"/>
      <c r="I20" s="122"/>
      <c r="J20" s="122"/>
      <c r="K20" s="122"/>
      <c r="L20" s="122"/>
    </row>
    <row r="21" spans="1:12" s="13" customFormat="1" ht="25.5">
      <c r="A21" s="113">
        <v>4</v>
      </c>
      <c r="B21" s="118" t="s">
        <v>36</v>
      </c>
      <c r="C21" s="119">
        <f t="shared" si="0"/>
        <v>0</v>
      </c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s="13" customFormat="1" ht="25.5">
      <c r="A22" s="113">
        <v>42</v>
      </c>
      <c r="B22" s="118" t="s">
        <v>37</v>
      </c>
      <c r="C22" s="119">
        <f t="shared" si="0"/>
        <v>0</v>
      </c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ht="12.75">
      <c r="A23" s="120">
        <v>422</v>
      </c>
      <c r="B23" s="121" t="s">
        <v>35</v>
      </c>
      <c r="C23" s="119">
        <f t="shared" si="0"/>
        <v>0</v>
      </c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25.5">
      <c r="A24" s="120">
        <v>424</v>
      </c>
      <c r="B24" s="121" t="s">
        <v>38</v>
      </c>
      <c r="C24" s="119">
        <f t="shared" si="0"/>
        <v>0</v>
      </c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2.75">
      <c r="A25" s="113"/>
      <c r="B25" s="121"/>
      <c r="C25" s="119">
        <f t="shared" si="0"/>
        <v>0</v>
      </c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s="13" customFormat="1" ht="28.5" customHeight="1">
      <c r="A26" s="116" t="s">
        <v>67</v>
      </c>
      <c r="B26" s="118" t="s">
        <v>68</v>
      </c>
      <c r="C26" s="119">
        <f t="shared" si="0"/>
        <v>0</v>
      </c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s="13" customFormat="1" ht="12.75">
      <c r="A27" s="113">
        <v>3</v>
      </c>
      <c r="B27" s="118" t="s">
        <v>23</v>
      </c>
      <c r="C27" s="119">
        <f t="shared" si="0"/>
        <v>2745484</v>
      </c>
      <c r="D27" s="119"/>
      <c r="E27" s="119"/>
      <c r="F27" s="119"/>
      <c r="G27" s="119">
        <f>SUM(G28+G32)</f>
        <v>2745484</v>
      </c>
      <c r="H27" s="119"/>
      <c r="I27" s="119"/>
      <c r="J27" s="119"/>
      <c r="K27" s="119">
        <v>2767188</v>
      </c>
      <c r="L27" s="119">
        <v>2777750</v>
      </c>
    </row>
    <row r="28" spans="1:12" s="13" customFormat="1" ht="12.75">
      <c r="A28" s="113">
        <v>31</v>
      </c>
      <c r="B28" s="118" t="s">
        <v>69</v>
      </c>
      <c r="C28" s="119">
        <f t="shared" si="0"/>
        <v>2550623</v>
      </c>
      <c r="D28" s="119"/>
      <c r="E28" s="119"/>
      <c r="F28" s="119"/>
      <c r="G28" s="119">
        <f>G29+G30+G31</f>
        <v>2550623</v>
      </c>
      <c r="H28" s="119"/>
      <c r="I28" s="119"/>
      <c r="J28" s="119"/>
      <c r="K28" s="119">
        <v>2569404</v>
      </c>
      <c r="L28" s="119">
        <v>2577000</v>
      </c>
    </row>
    <row r="29" spans="1:12" ht="12.75">
      <c r="A29" s="120">
        <v>311</v>
      </c>
      <c r="B29" s="121" t="s">
        <v>25</v>
      </c>
      <c r="C29" s="119">
        <f t="shared" si="0"/>
        <v>2104357</v>
      </c>
      <c r="D29" s="119"/>
      <c r="E29" s="119"/>
      <c r="F29" s="119"/>
      <c r="G29" s="122">
        <v>2104357</v>
      </c>
      <c r="H29" s="119"/>
      <c r="I29" s="119"/>
      <c r="J29" s="119"/>
      <c r="K29" s="119"/>
      <c r="L29" s="119"/>
    </row>
    <row r="30" spans="1:12" ht="12.75">
      <c r="A30" s="120">
        <v>312</v>
      </c>
      <c r="B30" s="121" t="s">
        <v>26</v>
      </c>
      <c r="C30" s="119">
        <f t="shared" si="0"/>
        <v>99047</v>
      </c>
      <c r="D30" s="119"/>
      <c r="E30" s="119"/>
      <c r="F30" s="119"/>
      <c r="G30" s="122">
        <v>99047</v>
      </c>
      <c r="H30" s="119"/>
      <c r="I30" s="119"/>
      <c r="J30" s="119"/>
      <c r="K30" s="119"/>
      <c r="L30" s="119"/>
    </row>
    <row r="31" spans="1:12" ht="12.75">
      <c r="A31" s="120">
        <v>313</v>
      </c>
      <c r="B31" s="121" t="s">
        <v>27</v>
      </c>
      <c r="C31" s="119">
        <f t="shared" si="0"/>
        <v>347219</v>
      </c>
      <c r="D31" s="119"/>
      <c r="E31" s="119"/>
      <c r="F31" s="119"/>
      <c r="G31" s="122">
        <v>347219</v>
      </c>
      <c r="H31" s="119"/>
      <c r="I31" s="119"/>
      <c r="J31" s="119"/>
      <c r="K31" s="119"/>
      <c r="L31" s="119"/>
    </row>
    <row r="32" spans="1:12" ht="12.75">
      <c r="A32" s="113">
        <v>32</v>
      </c>
      <c r="B32" s="118" t="s">
        <v>28</v>
      </c>
      <c r="C32" s="119">
        <f t="shared" si="0"/>
        <v>194861</v>
      </c>
      <c r="D32" s="119"/>
      <c r="E32" s="119"/>
      <c r="F32" s="119"/>
      <c r="G32" s="119">
        <f>SUM(G33+G34+G35+G36+G37)</f>
        <v>194861</v>
      </c>
      <c r="H32" s="119"/>
      <c r="I32" s="119"/>
      <c r="J32" s="119"/>
      <c r="K32" s="119">
        <v>197784</v>
      </c>
      <c r="L32" s="119">
        <v>200750</v>
      </c>
    </row>
    <row r="33" spans="1:12" s="13" customFormat="1" ht="12.75" customHeight="1">
      <c r="A33" s="120">
        <v>321</v>
      </c>
      <c r="B33" s="121" t="s">
        <v>29</v>
      </c>
      <c r="C33" s="119">
        <f t="shared" si="0"/>
        <v>184508</v>
      </c>
      <c r="D33" s="122"/>
      <c r="E33" s="122"/>
      <c r="F33" s="122"/>
      <c r="G33" s="122">
        <v>184508</v>
      </c>
      <c r="H33" s="122"/>
      <c r="I33" s="122"/>
      <c r="J33" s="122"/>
      <c r="K33" s="122"/>
      <c r="L33" s="122"/>
    </row>
    <row r="34" spans="1:12" s="13" customFormat="1" ht="12.75">
      <c r="A34" s="120">
        <v>322</v>
      </c>
      <c r="B34" s="121" t="s">
        <v>30</v>
      </c>
      <c r="C34" s="119">
        <f t="shared" si="0"/>
        <v>0</v>
      </c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s="13" customFormat="1" ht="12.75">
      <c r="A35" s="120">
        <v>323</v>
      </c>
      <c r="B35" s="121" t="s">
        <v>31</v>
      </c>
      <c r="C35" s="119">
        <f t="shared" si="0"/>
        <v>0</v>
      </c>
      <c r="D35" s="122"/>
      <c r="E35" s="122"/>
      <c r="F35" s="122"/>
      <c r="G35" s="122"/>
      <c r="H35" s="122"/>
      <c r="I35" s="122"/>
      <c r="J35" s="122"/>
      <c r="K35" s="122"/>
      <c r="L35" s="122"/>
    </row>
    <row r="36" spans="1:12" ht="12.75">
      <c r="A36" s="120">
        <v>324</v>
      </c>
      <c r="B36" s="121" t="s">
        <v>62</v>
      </c>
      <c r="C36" s="119">
        <f t="shared" si="0"/>
        <v>0</v>
      </c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ht="12.75">
      <c r="A37" s="120">
        <v>329</v>
      </c>
      <c r="B37" s="121" t="s">
        <v>32</v>
      </c>
      <c r="C37" s="119">
        <f t="shared" si="0"/>
        <v>10353</v>
      </c>
      <c r="D37" s="122"/>
      <c r="E37" s="122"/>
      <c r="F37" s="122"/>
      <c r="G37" s="122">
        <v>10353</v>
      </c>
      <c r="H37" s="122"/>
      <c r="I37" s="122"/>
      <c r="J37" s="122"/>
      <c r="K37" s="122"/>
      <c r="L37" s="122"/>
    </row>
    <row r="38" spans="1:12" ht="25.5">
      <c r="A38" s="113"/>
      <c r="B38" s="114" t="s">
        <v>70</v>
      </c>
      <c r="C38" s="119">
        <f t="shared" si="0"/>
        <v>0</v>
      </c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s="13" customFormat="1" ht="25.5">
      <c r="A39" s="116" t="s">
        <v>71</v>
      </c>
      <c r="B39" s="118" t="s">
        <v>72</v>
      </c>
      <c r="C39" s="119">
        <f t="shared" si="0"/>
        <v>0</v>
      </c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ht="12.75">
      <c r="A40" s="113">
        <v>3</v>
      </c>
      <c r="B40" s="118" t="s">
        <v>23</v>
      </c>
      <c r="C40" s="119">
        <f t="shared" si="0"/>
        <v>40792</v>
      </c>
      <c r="D40" s="119"/>
      <c r="E40" s="119">
        <v>4000</v>
      </c>
      <c r="F40" s="119"/>
      <c r="G40" s="119">
        <v>34792</v>
      </c>
      <c r="H40" s="119">
        <v>2000</v>
      </c>
      <c r="I40" s="119"/>
      <c r="J40" s="119"/>
      <c r="K40" s="119">
        <v>42292</v>
      </c>
      <c r="L40" s="119">
        <v>42292</v>
      </c>
    </row>
    <row r="41" spans="1:12" ht="12.75">
      <c r="A41" s="113">
        <v>31</v>
      </c>
      <c r="B41" s="118" t="s">
        <v>24</v>
      </c>
      <c r="C41" s="119">
        <f t="shared" si="0"/>
        <v>2592</v>
      </c>
      <c r="D41" s="119"/>
      <c r="E41" s="119"/>
      <c r="F41" s="119"/>
      <c r="G41" s="119">
        <v>2592</v>
      </c>
      <c r="H41" s="119"/>
      <c r="I41" s="119"/>
      <c r="J41" s="119"/>
      <c r="K41" s="119">
        <v>2592</v>
      </c>
      <c r="L41" s="119">
        <v>2592</v>
      </c>
    </row>
    <row r="42" spans="1:12" ht="12.75">
      <c r="A42" s="120">
        <v>311</v>
      </c>
      <c r="B42" s="121" t="s">
        <v>25</v>
      </c>
      <c r="C42" s="119">
        <f t="shared" si="0"/>
        <v>0</v>
      </c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ht="12.75">
      <c r="A43" s="120">
        <v>312</v>
      </c>
      <c r="B43" s="121" t="s">
        <v>26</v>
      </c>
      <c r="C43" s="119">
        <f t="shared" si="0"/>
        <v>2592</v>
      </c>
      <c r="D43" s="122"/>
      <c r="E43" s="122"/>
      <c r="F43" s="122"/>
      <c r="G43" s="122">
        <v>2592</v>
      </c>
      <c r="H43" s="122"/>
      <c r="I43" s="122"/>
      <c r="J43" s="122"/>
      <c r="K43" s="122"/>
      <c r="L43" s="122"/>
    </row>
    <row r="44" spans="1:12" s="13" customFormat="1" ht="12.75">
      <c r="A44" s="120">
        <v>313</v>
      </c>
      <c r="B44" s="121" t="s">
        <v>27</v>
      </c>
      <c r="C44" s="119">
        <f t="shared" si="0"/>
        <v>0</v>
      </c>
      <c r="D44" s="122"/>
      <c r="E44" s="122"/>
      <c r="F44" s="122"/>
      <c r="G44" s="122"/>
      <c r="H44" s="122"/>
      <c r="I44" s="122"/>
      <c r="J44" s="122"/>
      <c r="K44" s="122"/>
      <c r="L44" s="122"/>
    </row>
    <row r="45" spans="1:12" ht="12.75">
      <c r="A45" s="113">
        <v>32</v>
      </c>
      <c r="B45" s="118" t="s">
        <v>28</v>
      </c>
      <c r="C45" s="119">
        <f t="shared" si="0"/>
        <v>36200</v>
      </c>
      <c r="D45" s="119"/>
      <c r="E45" s="119">
        <f>SUM(E46+E47+E48+E49+E50+E52)</f>
        <v>4000</v>
      </c>
      <c r="F45" s="119"/>
      <c r="G45" s="119">
        <f>SUM(G46+G47+G48+G49+G50+G52)</f>
        <v>32200</v>
      </c>
      <c r="H45" s="119"/>
      <c r="I45" s="119"/>
      <c r="J45" s="119"/>
      <c r="K45" s="119">
        <v>24700</v>
      </c>
      <c r="L45" s="119">
        <v>24700</v>
      </c>
    </row>
    <row r="46" spans="1:12" ht="12.75">
      <c r="A46" s="120">
        <v>321</v>
      </c>
      <c r="B46" s="121" t="s">
        <v>29</v>
      </c>
      <c r="C46" s="119">
        <f t="shared" si="0"/>
        <v>400</v>
      </c>
      <c r="D46" s="122"/>
      <c r="E46" s="122">
        <v>400</v>
      </c>
      <c r="F46" s="122"/>
      <c r="G46" s="122"/>
      <c r="H46" s="122"/>
      <c r="I46" s="122"/>
      <c r="J46" s="122"/>
      <c r="K46" s="122"/>
      <c r="L46" s="122"/>
    </row>
    <row r="47" spans="1:12" s="13" customFormat="1" ht="12.75" customHeight="1">
      <c r="A47" s="120">
        <v>322</v>
      </c>
      <c r="B47" s="121" t="s">
        <v>30</v>
      </c>
      <c r="C47" s="119">
        <f t="shared" si="0"/>
        <v>10600</v>
      </c>
      <c r="D47" s="122"/>
      <c r="E47" s="122">
        <v>200</v>
      </c>
      <c r="F47" s="122"/>
      <c r="G47" s="122">
        <v>10400</v>
      </c>
      <c r="H47" s="122"/>
      <c r="I47" s="122"/>
      <c r="J47" s="122"/>
      <c r="K47" s="122"/>
      <c r="L47" s="122"/>
    </row>
    <row r="48" spans="1:12" s="13" customFormat="1" ht="12.75">
      <c r="A48" s="120">
        <v>323</v>
      </c>
      <c r="B48" s="121" t="s">
        <v>31</v>
      </c>
      <c r="C48" s="119">
        <f t="shared" si="0"/>
        <v>1800</v>
      </c>
      <c r="D48" s="122"/>
      <c r="E48" s="122"/>
      <c r="F48" s="122"/>
      <c r="G48" s="122">
        <v>1800</v>
      </c>
      <c r="H48" s="122"/>
      <c r="I48" s="122"/>
      <c r="J48" s="122"/>
      <c r="K48" s="122"/>
      <c r="L48" s="122"/>
    </row>
    <row r="49" spans="1:12" s="13" customFormat="1" ht="12.75">
      <c r="A49" s="120">
        <v>324</v>
      </c>
      <c r="B49" s="121" t="s">
        <v>62</v>
      </c>
      <c r="C49" s="119">
        <f t="shared" si="0"/>
        <v>200</v>
      </c>
      <c r="D49" s="122"/>
      <c r="E49" s="122">
        <v>200</v>
      </c>
      <c r="F49" s="122"/>
      <c r="G49" s="122"/>
      <c r="H49" s="122"/>
      <c r="I49" s="122"/>
      <c r="J49" s="122"/>
      <c r="K49" s="122"/>
      <c r="L49" s="122"/>
    </row>
    <row r="50" spans="1:12" ht="12.75">
      <c r="A50" s="120">
        <v>329</v>
      </c>
      <c r="B50" s="121" t="s">
        <v>32</v>
      </c>
      <c r="C50" s="119">
        <f t="shared" si="0"/>
        <v>11700</v>
      </c>
      <c r="D50" s="122"/>
      <c r="E50" s="122">
        <v>3200</v>
      </c>
      <c r="F50" s="122">
        <v>1500</v>
      </c>
      <c r="G50" s="122">
        <v>5000</v>
      </c>
      <c r="H50" s="122">
        <v>2000</v>
      </c>
      <c r="I50" s="122"/>
      <c r="J50" s="122"/>
      <c r="K50" s="122"/>
      <c r="L50" s="122"/>
    </row>
    <row r="51" spans="1:12" ht="38.25">
      <c r="A51" s="113">
        <v>37</v>
      </c>
      <c r="B51" s="118" t="s">
        <v>73</v>
      </c>
      <c r="C51" s="119">
        <v>15000</v>
      </c>
      <c r="D51" s="122"/>
      <c r="E51" s="122"/>
      <c r="F51" s="122"/>
      <c r="G51" s="119">
        <v>15000</v>
      </c>
      <c r="H51" s="122"/>
      <c r="I51" s="122"/>
      <c r="J51" s="122"/>
      <c r="K51" s="119">
        <v>15000</v>
      </c>
      <c r="L51" s="119">
        <v>15000</v>
      </c>
    </row>
    <row r="52" spans="1:12" ht="12.75">
      <c r="A52" s="120">
        <v>372</v>
      </c>
      <c r="B52" s="121" t="s">
        <v>74</v>
      </c>
      <c r="C52" s="119">
        <f t="shared" si="0"/>
        <v>15000</v>
      </c>
      <c r="D52" s="122"/>
      <c r="E52" s="122"/>
      <c r="F52" s="122"/>
      <c r="G52" s="122">
        <v>15000</v>
      </c>
      <c r="H52" s="122"/>
      <c r="I52" s="122"/>
      <c r="J52" s="122"/>
      <c r="K52" s="122"/>
      <c r="L52" s="122"/>
    </row>
    <row r="53" spans="1:12" s="13" customFormat="1" ht="12.75">
      <c r="A53" s="113">
        <v>34</v>
      </c>
      <c r="B53" s="118" t="s">
        <v>33</v>
      </c>
      <c r="C53" s="119">
        <f t="shared" si="0"/>
        <v>0</v>
      </c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2.75">
      <c r="A54" s="120">
        <v>343</v>
      </c>
      <c r="B54" s="121" t="s">
        <v>34</v>
      </c>
      <c r="C54" s="119">
        <f t="shared" si="0"/>
        <v>0</v>
      </c>
      <c r="D54" s="122"/>
      <c r="E54" s="122"/>
      <c r="F54" s="122"/>
      <c r="G54" s="122"/>
      <c r="H54" s="122"/>
      <c r="I54" s="122"/>
      <c r="J54" s="122"/>
      <c r="K54" s="122"/>
      <c r="L54" s="122"/>
    </row>
    <row r="55" spans="1:12" ht="25.5">
      <c r="A55" s="113">
        <v>4</v>
      </c>
      <c r="B55" s="118" t="s">
        <v>36</v>
      </c>
      <c r="C55" s="119">
        <f t="shared" si="0"/>
        <v>22515</v>
      </c>
      <c r="D55" s="122"/>
      <c r="E55" s="122"/>
      <c r="F55" s="122"/>
      <c r="G55" s="119">
        <v>22015</v>
      </c>
      <c r="H55" s="119">
        <v>500</v>
      </c>
      <c r="I55" s="122"/>
      <c r="J55" s="122"/>
      <c r="K55" s="119">
        <v>22515</v>
      </c>
      <c r="L55" s="119">
        <v>22515</v>
      </c>
    </row>
    <row r="56" spans="1:12" ht="25.5">
      <c r="A56" s="113">
        <v>42</v>
      </c>
      <c r="B56" s="118" t="s">
        <v>37</v>
      </c>
      <c r="C56" s="119">
        <f t="shared" si="0"/>
        <v>22515</v>
      </c>
      <c r="D56" s="122"/>
      <c r="E56" s="122"/>
      <c r="F56" s="122"/>
      <c r="G56" s="119">
        <v>22015</v>
      </c>
      <c r="H56" s="119">
        <v>500</v>
      </c>
      <c r="I56" s="122"/>
      <c r="J56" s="122"/>
      <c r="K56" s="119">
        <v>22515</v>
      </c>
      <c r="L56" s="119">
        <v>22515</v>
      </c>
    </row>
    <row r="57" spans="1:12" ht="12.75">
      <c r="A57" s="120">
        <v>422</v>
      </c>
      <c r="B57" s="121" t="s">
        <v>35</v>
      </c>
      <c r="C57" s="119">
        <f t="shared" si="0"/>
        <v>20000</v>
      </c>
      <c r="D57" s="122"/>
      <c r="E57" s="122"/>
      <c r="F57" s="122"/>
      <c r="G57" s="122">
        <v>20000</v>
      </c>
      <c r="H57" s="122"/>
      <c r="I57" s="122"/>
      <c r="J57" s="122"/>
      <c r="K57" s="122"/>
      <c r="L57" s="122"/>
    </row>
    <row r="58" spans="1:12" s="13" customFormat="1" ht="25.5">
      <c r="A58" s="120">
        <v>424</v>
      </c>
      <c r="B58" s="121" t="s">
        <v>38</v>
      </c>
      <c r="C58" s="119">
        <f t="shared" si="0"/>
        <v>2515</v>
      </c>
      <c r="D58" s="122"/>
      <c r="E58" s="122"/>
      <c r="F58" s="122"/>
      <c r="G58" s="122">
        <v>2015</v>
      </c>
      <c r="H58" s="122">
        <v>500</v>
      </c>
      <c r="I58" s="122"/>
      <c r="J58" s="122"/>
      <c r="K58" s="122"/>
      <c r="L58" s="122"/>
    </row>
    <row r="59" spans="1:12" ht="12.75">
      <c r="A59" s="116" t="s">
        <v>75</v>
      </c>
      <c r="B59" s="118" t="s">
        <v>76</v>
      </c>
      <c r="C59" s="119">
        <f t="shared" si="0"/>
        <v>0</v>
      </c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ht="12.75">
      <c r="A60" s="113">
        <v>3</v>
      </c>
      <c r="B60" s="118" t="s">
        <v>23</v>
      </c>
      <c r="C60" s="119">
        <f t="shared" si="0"/>
        <v>0</v>
      </c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s="13" customFormat="1" ht="12.75" customHeight="1">
      <c r="A61" s="113">
        <v>31</v>
      </c>
      <c r="B61" s="118" t="s">
        <v>24</v>
      </c>
      <c r="C61" s="119">
        <f t="shared" si="0"/>
        <v>0</v>
      </c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s="13" customFormat="1" ht="12.75">
      <c r="A62" s="120">
        <v>311</v>
      </c>
      <c r="B62" s="121" t="s">
        <v>25</v>
      </c>
      <c r="C62" s="119">
        <f t="shared" si="0"/>
        <v>0</v>
      </c>
      <c r="D62" s="122"/>
      <c r="E62" s="122"/>
      <c r="F62" s="122"/>
      <c r="G62" s="122"/>
      <c r="H62" s="122"/>
      <c r="I62" s="122"/>
      <c r="J62" s="122"/>
      <c r="K62" s="122"/>
      <c r="L62" s="122"/>
    </row>
    <row r="63" spans="1:12" s="13" customFormat="1" ht="12.75">
      <c r="A63" s="120">
        <v>312</v>
      </c>
      <c r="B63" s="121" t="s">
        <v>26</v>
      </c>
      <c r="C63" s="119">
        <f t="shared" si="0"/>
        <v>0</v>
      </c>
      <c r="D63" s="122"/>
      <c r="E63" s="122"/>
      <c r="F63" s="122"/>
      <c r="G63" s="122"/>
      <c r="H63" s="122"/>
      <c r="I63" s="122"/>
      <c r="J63" s="122"/>
      <c r="K63" s="122"/>
      <c r="L63" s="122"/>
    </row>
    <row r="64" spans="1:12" ht="12.75">
      <c r="A64" s="120">
        <v>313</v>
      </c>
      <c r="B64" s="121" t="s">
        <v>27</v>
      </c>
      <c r="C64" s="119">
        <f t="shared" si="0"/>
        <v>0</v>
      </c>
      <c r="D64" s="122"/>
      <c r="E64" s="122"/>
      <c r="F64" s="122"/>
      <c r="G64" s="122"/>
      <c r="H64" s="122"/>
      <c r="I64" s="122"/>
      <c r="J64" s="122"/>
      <c r="K64" s="122"/>
      <c r="L64" s="122"/>
    </row>
    <row r="65" spans="1:12" ht="12.75">
      <c r="A65" s="113">
        <v>32</v>
      </c>
      <c r="B65" s="118" t="s">
        <v>28</v>
      </c>
      <c r="C65" s="119">
        <f t="shared" si="0"/>
        <v>0</v>
      </c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2.75">
      <c r="A66" s="120">
        <v>321</v>
      </c>
      <c r="B66" s="121" t="s">
        <v>29</v>
      </c>
      <c r="C66" s="119">
        <f t="shared" si="0"/>
        <v>0</v>
      </c>
      <c r="D66" s="122"/>
      <c r="E66" s="122"/>
      <c r="F66" s="122"/>
      <c r="G66" s="122"/>
      <c r="H66" s="122"/>
      <c r="I66" s="122"/>
      <c r="J66" s="122"/>
      <c r="K66" s="122"/>
      <c r="L66" s="122"/>
    </row>
    <row r="67" spans="1:12" s="13" customFormat="1" ht="12.75">
      <c r="A67" s="120">
        <v>322</v>
      </c>
      <c r="B67" s="121" t="s">
        <v>30</v>
      </c>
      <c r="C67" s="119">
        <f t="shared" si="0"/>
        <v>0</v>
      </c>
      <c r="D67" s="122"/>
      <c r="E67" s="122"/>
      <c r="F67" s="122"/>
      <c r="G67" s="122"/>
      <c r="H67" s="122"/>
      <c r="I67" s="122"/>
      <c r="J67" s="122"/>
      <c r="K67" s="122"/>
      <c r="L67" s="122"/>
    </row>
    <row r="68" spans="1:12" ht="12.75">
      <c r="A68" s="120">
        <v>323</v>
      </c>
      <c r="B68" s="121" t="s">
        <v>31</v>
      </c>
      <c r="C68" s="119">
        <f t="shared" si="0"/>
        <v>0</v>
      </c>
      <c r="D68" s="122"/>
      <c r="E68" s="122"/>
      <c r="F68" s="122"/>
      <c r="G68" s="122"/>
      <c r="H68" s="122"/>
      <c r="I68" s="122"/>
      <c r="J68" s="122"/>
      <c r="K68" s="122"/>
      <c r="L68" s="122"/>
    </row>
    <row r="69" spans="1:12" ht="12.75">
      <c r="A69" s="120">
        <v>324</v>
      </c>
      <c r="B69" s="121" t="s">
        <v>62</v>
      </c>
      <c r="C69" s="119">
        <f t="shared" si="0"/>
        <v>0</v>
      </c>
      <c r="D69" s="122"/>
      <c r="E69" s="122"/>
      <c r="F69" s="122"/>
      <c r="G69" s="122"/>
      <c r="H69" s="122"/>
      <c r="I69" s="122"/>
      <c r="J69" s="122"/>
      <c r="K69" s="122"/>
      <c r="L69" s="122"/>
    </row>
    <row r="70" spans="1:12" ht="12.75">
      <c r="A70" s="120">
        <v>329</v>
      </c>
      <c r="B70" s="121" t="s">
        <v>32</v>
      </c>
      <c r="C70" s="119">
        <f t="shared" si="0"/>
        <v>0</v>
      </c>
      <c r="D70" s="122"/>
      <c r="E70" s="122"/>
      <c r="F70" s="122"/>
      <c r="G70" s="122"/>
      <c r="H70" s="122"/>
      <c r="I70" s="122"/>
      <c r="J70" s="122"/>
      <c r="K70" s="122"/>
      <c r="L70" s="122"/>
    </row>
    <row r="71" spans="1:12" ht="12.75">
      <c r="A71" s="113">
        <v>34</v>
      </c>
      <c r="B71" s="118" t="s">
        <v>33</v>
      </c>
      <c r="C71" s="119">
        <f t="shared" si="0"/>
        <v>0</v>
      </c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s="13" customFormat="1" ht="12.75">
      <c r="A72" s="120">
        <v>343</v>
      </c>
      <c r="B72" s="121" t="s">
        <v>34</v>
      </c>
      <c r="C72" s="119">
        <f t="shared" si="0"/>
        <v>0</v>
      </c>
      <c r="D72" s="122"/>
      <c r="E72" s="122"/>
      <c r="F72" s="122"/>
      <c r="G72" s="122"/>
      <c r="H72" s="122"/>
      <c r="I72" s="122"/>
      <c r="J72" s="122"/>
      <c r="K72" s="122"/>
      <c r="L72" s="122"/>
    </row>
    <row r="73" spans="1:12" ht="25.5">
      <c r="A73" s="113">
        <v>4</v>
      </c>
      <c r="B73" s="118" t="s">
        <v>36</v>
      </c>
      <c r="C73" s="119">
        <f t="shared" si="0"/>
        <v>20000</v>
      </c>
      <c r="D73" s="122"/>
      <c r="E73" s="122"/>
      <c r="F73" s="122"/>
      <c r="G73" s="119">
        <v>20000</v>
      </c>
      <c r="H73" s="122"/>
      <c r="I73" s="122"/>
      <c r="J73" s="122"/>
      <c r="K73" s="119">
        <v>20000</v>
      </c>
      <c r="L73" s="119">
        <v>20000</v>
      </c>
    </row>
    <row r="74" spans="1:12" ht="25.5">
      <c r="A74" s="113">
        <v>42</v>
      </c>
      <c r="B74" s="118" t="s">
        <v>37</v>
      </c>
      <c r="C74" s="119">
        <f>SUM(D74+E74+F74+G74+H74+I74+J74)</f>
        <v>20000</v>
      </c>
      <c r="D74" s="122"/>
      <c r="E74" s="122"/>
      <c r="F74" s="122"/>
      <c r="G74" s="119">
        <v>20000</v>
      </c>
      <c r="H74" s="122"/>
      <c r="I74" s="122"/>
      <c r="J74" s="122"/>
      <c r="K74" s="119">
        <v>20000</v>
      </c>
      <c r="L74" s="119">
        <v>20000</v>
      </c>
    </row>
    <row r="75" spans="1:12" s="13" customFormat="1" ht="25.5">
      <c r="A75" s="113">
        <v>424</v>
      </c>
      <c r="B75" s="121" t="s">
        <v>38</v>
      </c>
      <c r="C75" s="119">
        <f>SUM(D75+E75+F75+G75+H75+I75+J75)</f>
        <v>20000</v>
      </c>
      <c r="D75" s="122"/>
      <c r="E75" s="122"/>
      <c r="F75" s="122"/>
      <c r="G75" s="119">
        <v>20000</v>
      </c>
      <c r="H75" s="122"/>
      <c r="I75" s="122"/>
      <c r="J75" s="122"/>
      <c r="K75" s="122"/>
      <c r="L75" s="122"/>
    </row>
    <row r="76" spans="1:12" s="13" customFormat="1" ht="12.75">
      <c r="A76" s="113"/>
      <c r="B76" s="118" t="s">
        <v>77</v>
      </c>
      <c r="C76" s="119">
        <f>SUM(D76+E76+F76+G76+H76+I76+J76)</f>
        <v>3092811</v>
      </c>
      <c r="D76" s="122">
        <v>262520</v>
      </c>
      <c r="E76" s="122">
        <v>4000</v>
      </c>
      <c r="F76" s="122">
        <v>1500</v>
      </c>
      <c r="G76" s="122">
        <v>2822291</v>
      </c>
      <c r="H76" s="122">
        <v>2500</v>
      </c>
      <c r="I76" s="122"/>
      <c r="J76" s="122"/>
      <c r="K76" s="122">
        <f>SUM(K8+K21+K27+K40+K55+K73)</f>
        <v>3118453</v>
      </c>
      <c r="L76" s="122">
        <f>SUM(L8+L21+L27+L40+L55+L73)</f>
        <v>3129540</v>
      </c>
    </row>
    <row r="77" spans="1:12" s="13" customFormat="1" ht="12.75">
      <c r="A77" s="88"/>
      <c r="B77" s="91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87"/>
      <c r="B78" s="16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ht="12.75">
      <c r="A79" s="87"/>
      <c r="B79" s="16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ht="12.75">
      <c r="A80" s="87"/>
      <c r="B80" s="16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s="13" customFormat="1" ht="12.75">
      <c r="A81" s="88"/>
      <c r="B81" s="91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87"/>
      <c r="B82" s="16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ht="12.75">
      <c r="A83" s="87"/>
      <c r="B83" s="16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2.75">
      <c r="A84" s="87"/>
      <c r="B84" s="16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ht="12.75">
      <c r="A85" s="87"/>
      <c r="B85" s="16"/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1:12" s="13" customFormat="1" ht="12.75">
      <c r="A86" s="88"/>
      <c r="B86" s="91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87"/>
      <c r="B87" s="16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s="13" customFormat="1" ht="12.75">
      <c r="A88" s="88"/>
      <c r="B88" s="91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s="13" customFormat="1" ht="12.75">
      <c r="A89" s="88"/>
      <c r="B89" s="91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87"/>
      <c r="B90" s="16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ht="12.75">
      <c r="A91" s="87"/>
      <c r="B91" s="16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ht="12.75">
      <c r="A92" s="88"/>
      <c r="B92" s="16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s="13" customFormat="1" ht="12.75" customHeight="1">
      <c r="A93" s="99"/>
      <c r="B93" s="91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s="13" customFormat="1" ht="12.75">
      <c r="A94" s="88"/>
      <c r="B94" s="91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s="13" customFormat="1" ht="12.75">
      <c r="A95" s="88"/>
      <c r="B95" s="91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87"/>
      <c r="B96" s="16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ht="12.75">
      <c r="A97" s="87"/>
      <c r="B97" s="16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ht="12.75">
      <c r="A98" s="87"/>
      <c r="B98" s="16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s="13" customFormat="1" ht="12.75">
      <c r="A99" s="88"/>
      <c r="B99" s="91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87"/>
      <c r="B100" s="16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2.75">
      <c r="A101" s="87"/>
      <c r="B101" s="16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2.75">
      <c r="A102" s="87"/>
      <c r="B102" s="16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2.75">
      <c r="A103" s="87"/>
      <c r="B103" s="16"/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1:12" s="13" customFormat="1" ht="12.75">
      <c r="A104" s="88"/>
      <c r="B104" s="91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87"/>
      <c r="B105" s="16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s="13" customFormat="1" ht="12.75">
      <c r="A106" s="88"/>
      <c r="B106" s="91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87"/>
      <c r="B107" s="16"/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s="13" customFormat="1" ht="12.75">
      <c r="A108" s="88"/>
      <c r="B108" s="91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s="13" customFormat="1" ht="12.75">
      <c r="A109" s="88"/>
      <c r="B109" s="91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 customHeight="1">
      <c r="A110" s="87"/>
      <c r="B110" s="16"/>
      <c r="C110" s="6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2.75">
      <c r="A111" s="87"/>
      <c r="B111" s="16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ht="12.75">
      <c r="A112" s="88"/>
      <c r="B112" s="16"/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s="13" customFormat="1" ht="12.75">
      <c r="A113" s="99"/>
      <c r="B113" s="91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s="13" customFormat="1" ht="12.75">
      <c r="A114" s="88"/>
      <c r="B114" s="91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s="13" customFormat="1" ht="12.75">
      <c r="A115" s="88"/>
      <c r="B115" s="91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87"/>
      <c r="B116" s="16"/>
      <c r="C116" s="6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2.75">
      <c r="A117" s="87"/>
      <c r="B117" s="16"/>
      <c r="C117" s="64"/>
      <c r="D117" s="64"/>
      <c r="E117" s="64"/>
      <c r="F117" s="64"/>
      <c r="G117" s="64"/>
      <c r="H117" s="64"/>
      <c r="I117" s="64"/>
      <c r="J117" s="64"/>
      <c r="K117" s="64"/>
      <c r="L117" s="64"/>
    </row>
    <row r="118" spans="1:12" ht="12.75">
      <c r="A118" s="87"/>
      <c r="B118" s="16"/>
      <c r="C118" s="64"/>
      <c r="D118" s="64"/>
      <c r="E118" s="64"/>
      <c r="F118" s="64"/>
      <c r="G118" s="64"/>
      <c r="H118" s="64"/>
      <c r="I118" s="64"/>
      <c r="J118" s="64"/>
      <c r="K118" s="64"/>
      <c r="L118" s="64"/>
    </row>
    <row r="119" spans="1:12" s="13" customFormat="1" ht="12.75">
      <c r="A119" s="88"/>
      <c r="B119" s="91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87"/>
      <c r="B120" s="16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1:12" ht="12.75">
      <c r="A121" s="87"/>
      <c r="B121" s="16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1:12" ht="12.75">
      <c r="A122" s="87"/>
      <c r="B122" s="16"/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2.75">
      <c r="A123" s="87"/>
      <c r="B123" s="16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s="13" customFormat="1" ht="12.75">
      <c r="A124" s="88"/>
      <c r="B124" s="91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87"/>
      <c r="B125" s="16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s="13" customFormat="1" ht="12.75">
      <c r="A126" s="88"/>
      <c r="B126" s="91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s="13" customFormat="1" ht="12.75">
      <c r="A127" s="88"/>
      <c r="B127" s="91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87"/>
      <c r="B128" s="16"/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s="13" customFormat="1" ht="12.75">
      <c r="A129" s="88"/>
      <c r="B129" s="91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87"/>
      <c r="B130" s="16"/>
      <c r="C130" s="64"/>
      <c r="D130" s="64"/>
      <c r="E130" s="64"/>
      <c r="F130" s="64"/>
      <c r="G130" s="64"/>
      <c r="H130" s="64"/>
      <c r="I130" s="64"/>
      <c r="J130" s="64"/>
      <c r="K130" s="64"/>
      <c r="L130" s="64"/>
    </row>
    <row r="131" spans="1:12" ht="12.75">
      <c r="A131" s="87"/>
      <c r="B131" s="16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ht="12.75">
      <c r="A132" s="88"/>
      <c r="B132" s="16"/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 t="s">
        <v>44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2020-11-17T09:54:38Z</cp:lastPrinted>
  <dcterms:created xsi:type="dcterms:W3CDTF">2013-09-11T11:00:21Z</dcterms:created>
  <dcterms:modified xsi:type="dcterms:W3CDTF">2020-11-17T09:57:11Z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