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comments3.xml><?xml version="1.0" encoding="utf-8"?>
<comments xmlns="http://schemas.openxmlformats.org/spreadsheetml/2006/main">
  <authors>
    <author>Windows korisnik</author>
  </authors>
  <commentList>
    <comment ref="G8" authorId="0">
      <text>
        <r>
          <rPr>
            <b/>
            <sz val="9"/>
            <rFont val="Segoe UI"/>
            <family val="2"/>
          </rPr>
          <t>Windows kor</t>
        </r>
      </text>
    </comment>
  </commentList>
</comments>
</file>

<file path=xl/sharedStrings.xml><?xml version="1.0" encoding="utf-8"?>
<sst xmlns="http://schemas.openxmlformats.org/spreadsheetml/2006/main" count="160" uniqueCount="81">
  <si>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</si>
  <si>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</si>
  <si>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</si>
  <si>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</si>
  <si>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</si>
  <si>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</si>
  <si>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</si>
  <si>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</si>
  <si>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</si>
  <si>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</si>
  <si>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</si>
  <si>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</si>
  <si>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</si>
  <si>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</si>
  <si>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</si>
  <si>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</si>
  <si>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</si>
  <si>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</si>
  <si>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</si>
  <si>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</si>
  <si>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</si>
  <si>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</si>
  <si>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</si>
  <si>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</si>
  <si>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</si>
  <si>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</si>
  <si>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</si>
  <si>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</si>
  <si>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</si>
  <si>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</si>
  <si>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</si>
  <si>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</si>
  <si>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</si>
  <si>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</si>
  <si>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</si>
  <si>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</si>
  <si>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</si>
  <si>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</si>
  <si>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</si>
  <si>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</si>
  <si>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</si>
  <si>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</si>
  <si>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</si>
  <si>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</si>
  <si>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</si>
  <si>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</si>
  <si>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</si>
  <si>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</si>
  <si>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</si>
  <si>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</si>
  <si>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</si>
  <si>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</si>
  <si>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PROJEKCIJA PLANA ZA 2021.</t>
  </si>
  <si>
    <t>2021.</t>
  </si>
  <si>
    <t>PRIJEDLOG PLANA ZA 2020.</t>
  </si>
  <si>
    <t>PROJEKCIJA PLANA ZA 2022.</t>
  </si>
  <si>
    <t>Prijedlog plana 
za 2020.</t>
  </si>
  <si>
    <t>Projekcija plana
za 2021.</t>
  </si>
  <si>
    <t>Projekcija plana 
za 2022.</t>
  </si>
  <si>
    <t>2022.</t>
  </si>
  <si>
    <t>Ukupno prihodi i primici za 2021.</t>
  </si>
  <si>
    <t>Ukupno prihodi i primici za 2022.</t>
  </si>
  <si>
    <t>Vlastiti     prihodi</t>
  </si>
  <si>
    <t>Naziv aktivnosti:Administracija i upravljanje</t>
  </si>
  <si>
    <t>Naknade troškova osobama izvan r.o.</t>
  </si>
  <si>
    <t>Program-2202 Osnovno školstvo standard</t>
  </si>
  <si>
    <t>A030-04-00-2202-01</t>
  </si>
  <si>
    <t>Naziv aktivnosti:Djelatnost osnovnih škola</t>
  </si>
  <si>
    <t>A030-04-2202-04</t>
  </si>
  <si>
    <t>Rahodi za zaposlene</t>
  </si>
  <si>
    <t>PRORAČUNSKI KORISNIK:                OSNOVNA ŠKOLA NOVIGRAD</t>
  </si>
  <si>
    <t>A030-04-2203-04</t>
  </si>
  <si>
    <t>Naziv aktivnosti:Podizanje kvalitete i standarda u školstvu</t>
  </si>
  <si>
    <t>Program 2203 Osnovno školstvo-iznad standarda</t>
  </si>
  <si>
    <t>Naknade ostalih troškova</t>
  </si>
  <si>
    <t>A030-04-00-2203-23</t>
  </si>
  <si>
    <t>Naziv aktivnosti:Stručno osposob. za rad bez zasnivanja radnog odnosa</t>
  </si>
  <si>
    <t>UKUPNO:</t>
  </si>
  <si>
    <t>PRIJEDLOG FINANCIJSKOG PLANA OSNOVNE ŠKOLE NOVIGRAD ZA 2020. I                                                                                                                                                  PROJEKCIJA PLANA ZA  2021. I 2022. GODINU</t>
  </si>
  <si>
    <t xml:space="preserve">Napomena: Redak UKUPAN DONOS VIŠKA/MANJKA IZ PRETHODNE(IH) GODINA služi kao informacija i ne uzima se u obzir kod uravnoteženja proračuna, već se proračun uravnotežuje retkom VIŠAK/MANJAK IZ PRETHODNE(IH) GODINE KOJI ĆE SE POKRITI/RASPOREDITI.                                                                                                                                    1                                                                                                                                   </t>
  </si>
  <si>
    <t xml:space="preserve">             u kunama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</si>
</sst>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9"/>
      <name val="Segoe U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39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 horizontal="left" shrinkToFit="1"/>
      <protection/>
    </xf>
    <xf numFmtId="0" fontId="27" fillId="0" borderId="25" xfId="0" applyNumberFormat="1" applyFont="1" applyFill="1" applyBorder="1" applyAlignment="1" applyProtection="1">
      <alignment wrapText="1" shrinkToFit="1"/>
      <protection/>
    </xf>
    <xf numFmtId="3" fontId="27" fillId="0" borderId="25" xfId="0" applyNumberFormat="1" applyFont="1" applyFill="1" applyBorder="1" applyAlignment="1" applyProtection="1">
      <alignment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3" fontId="25" fillId="0" borderId="25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horizontal="left"/>
      <protection/>
    </xf>
    <xf numFmtId="0" fontId="27" fillId="51" borderId="25" xfId="0" applyNumberFormat="1" applyFont="1" applyFill="1" applyBorder="1" applyAlignment="1" applyProtection="1">
      <alignment wrapText="1"/>
      <protection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31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vertical="center" wrapText="1"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133350</xdr:colOff>
      <xdr:row>3</xdr:row>
      <xdr:rowOff>104775</xdr:rowOff>
    </xdr:from>
    <xdr:ext cx="180975" cy="266700"/>
    <xdr:sp fLocksText="0">
      <xdr:nvSpPr>
        <xdr:cNvPr id="1" name="TekstniOkvir 1"/>
        <xdr:cNvSpPr txBox="1">
          <a:spLocks noChangeArrowheads="1"/>
        </xdr:cNvSpPr>
      </xdr:nvSpPr>
      <xdr:spPr>
        <a:xfrm>
          <a:off x="13020675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PageLayoutView="0" workbookViewId="0" topLeftCell="A1">
      <selection activeCell="H5" sqref="H5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47"/>
      <c r="B2" s="147"/>
      <c r="C2" s="147"/>
      <c r="D2" s="147"/>
      <c r="E2" s="147"/>
      <c r="F2" s="147"/>
      <c r="G2" s="147"/>
      <c r="H2" s="147"/>
    </row>
    <row r="3" spans="1:8" ht="48" customHeight="1">
      <c r="A3" s="140" t="s">
        <v>78</v>
      </c>
      <c r="B3" s="140"/>
      <c r="C3" s="140"/>
      <c r="D3" s="140"/>
      <c r="E3" s="140"/>
      <c r="F3" s="140"/>
      <c r="G3" s="140"/>
      <c r="H3" s="140"/>
    </row>
    <row r="4" spans="1:8" s="74" customFormat="1" ht="26.25" customHeight="1">
      <c r="A4" s="140" t="s">
        <v>39</v>
      </c>
      <c r="B4" s="140"/>
      <c r="C4" s="140"/>
      <c r="D4" s="140"/>
      <c r="E4" s="140"/>
      <c r="F4" s="140"/>
      <c r="G4" s="148"/>
      <c r="H4" s="148"/>
    </row>
    <row r="5" spans="1:8" ht="15.75" customHeight="1">
      <c r="A5" s="75"/>
      <c r="B5" s="76"/>
      <c r="C5" s="76"/>
      <c r="D5" s="76"/>
      <c r="E5" s="76"/>
      <c r="H5" s="10" t="s">
        <v>80</v>
      </c>
    </row>
    <row r="6" spans="1:9" ht="27.75" customHeight="1">
      <c r="A6" s="77"/>
      <c r="B6" s="78"/>
      <c r="C6" s="78"/>
      <c r="D6" s="79"/>
      <c r="E6" s="80"/>
      <c r="F6" s="81" t="s">
        <v>56</v>
      </c>
      <c r="G6" s="81" t="s">
        <v>57</v>
      </c>
      <c r="H6" s="82" t="s">
        <v>58</v>
      </c>
      <c r="I6" s="83"/>
    </row>
    <row r="7" spans="1:9" ht="27.75" customHeight="1">
      <c r="A7" s="149" t="s">
        <v>40</v>
      </c>
      <c r="B7" s="135"/>
      <c r="C7" s="135"/>
      <c r="D7" s="135"/>
      <c r="E7" s="150"/>
      <c r="F7" s="100">
        <v>2865344</v>
      </c>
      <c r="G7" s="100">
        <v>2868396</v>
      </c>
      <c r="H7" s="100">
        <v>2892086</v>
      </c>
      <c r="I7" s="97"/>
    </row>
    <row r="8" spans="1:8" ht="22.5" customHeight="1">
      <c r="A8" s="132" t="s">
        <v>0</v>
      </c>
      <c r="B8" s="133"/>
      <c r="C8" s="133"/>
      <c r="D8" s="133"/>
      <c r="E8" s="139"/>
      <c r="F8" s="103"/>
      <c r="G8" s="103"/>
      <c r="H8" s="103"/>
    </row>
    <row r="9" spans="1:8" ht="22.5" customHeight="1">
      <c r="A9" s="151" t="s">
        <v>44</v>
      </c>
      <c r="B9" s="139"/>
      <c r="C9" s="139"/>
      <c r="D9" s="139"/>
      <c r="E9" s="139"/>
      <c r="F9" s="103"/>
      <c r="G9" s="103"/>
      <c r="H9" s="103"/>
    </row>
    <row r="10" spans="1:8" ht="22.5" customHeight="1">
      <c r="A10" s="99" t="s">
        <v>41</v>
      </c>
      <c r="B10" s="102"/>
      <c r="C10" s="102"/>
      <c r="D10" s="102"/>
      <c r="E10" s="102"/>
      <c r="F10" s="100">
        <v>2865344</v>
      </c>
      <c r="G10" s="100">
        <v>2868396</v>
      </c>
      <c r="H10" s="100">
        <v>2892086</v>
      </c>
    </row>
    <row r="11" spans="1:10" ht="22.5" customHeight="1">
      <c r="A11" s="136" t="s">
        <v>1</v>
      </c>
      <c r="B11" s="133"/>
      <c r="C11" s="133"/>
      <c r="D11" s="133"/>
      <c r="E11" s="137"/>
      <c r="F11" s="103">
        <v>2848344</v>
      </c>
      <c r="G11" s="103">
        <v>2856396</v>
      </c>
      <c r="H11" s="85">
        <v>2880086</v>
      </c>
      <c r="I11" s="64"/>
      <c r="J11" s="64"/>
    </row>
    <row r="12" spans="1:10" ht="22.5" customHeight="1">
      <c r="A12" s="138" t="s">
        <v>49</v>
      </c>
      <c r="B12" s="139"/>
      <c r="C12" s="139"/>
      <c r="D12" s="139"/>
      <c r="E12" s="139"/>
      <c r="F12" s="84">
        <v>17000</v>
      </c>
      <c r="G12" s="84">
        <v>12000</v>
      </c>
      <c r="H12" s="85">
        <v>12000</v>
      </c>
      <c r="I12" s="64"/>
      <c r="J12" s="64"/>
    </row>
    <row r="13" spans="1:10" ht="22.5" customHeight="1">
      <c r="A13" s="134" t="s">
        <v>2</v>
      </c>
      <c r="B13" s="135"/>
      <c r="C13" s="135"/>
      <c r="D13" s="135"/>
      <c r="E13" s="135"/>
      <c r="F13" s="101">
        <f>+F7-F10</f>
        <v>0</v>
      </c>
      <c r="G13" s="101">
        <f>+G7-G10</f>
        <v>0</v>
      </c>
      <c r="H13" s="101">
        <f>+H7-H10</f>
        <v>0</v>
      </c>
      <c r="J13" s="64"/>
    </row>
    <row r="14" spans="1:8" ht="25.5" customHeight="1">
      <c r="A14" s="140"/>
      <c r="B14" s="130"/>
      <c r="C14" s="130"/>
      <c r="D14" s="130"/>
      <c r="E14" s="130"/>
      <c r="F14" s="131"/>
      <c r="G14" s="131"/>
      <c r="H14" s="131"/>
    </row>
    <row r="15" spans="1:10" ht="27.75" customHeight="1">
      <c r="A15" s="77"/>
      <c r="B15" s="78"/>
      <c r="C15" s="78"/>
      <c r="D15" s="79"/>
      <c r="E15" s="80"/>
      <c r="F15" s="81" t="s">
        <v>56</v>
      </c>
      <c r="G15" s="81" t="s">
        <v>57</v>
      </c>
      <c r="H15" s="82" t="s">
        <v>58</v>
      </c>
      <c r="J15" s="64"/>
    </row>
    <row r="16" spans="1:10" ht="30.75" customHeight="1">
      <c r="A16" s="141" t="s">
        <v>50</v>
      </c>
      <c r="B16" s="142"/>
      <c r="C16" s="142"/>
      <c r="D16" s="142"/>
      <c r="E16" s="143"/>
      <c r="F16" s="104">
        <v>1350</v>
      </c>
      <c r="G16" s="104">
        <v>2377</v>
      </c>
      <c r="H16" s="105">
        <v>2398</v>
      </c>
      <c r="J16" s="64"/>
    </row>
    <row r="17" spans="1:10" ht="34.5" customHeight="1">
      <c r="A17" s="144" t="s">
        <v>51</v>
      </c>
      <c r="B17" s="145"/>
      <c r="C17" s="145"/>
      <c r="D17" s="145"/>
      <c r="E17" s="146"/>
      <c r="F17" s="106"/>
      <c r="G17" s="106"/>
      <c r="H17" s="101"/>
      <c r="J17" s="64"/>
    </row>
    <row r="18" spans="1:10" s="69" customFormat="1" ht="25.5" customHeight="1">
      <c r="A18" s="129"/>
      <c r="B18" s="130"/>
      <c r="C18" s="130"/>
      <c r="D18" s="130"/>
      <c r="E18" s="130"/>
      <c r="F18" s="131"/>
      <c r="G18" s="131"/>
      <c r="H18" s="131"/>
      <c r="J18" s="107"/>
    </row>
    <row r="19" spans="1:11" s="69" customFormat="1" ht="27.75" customHeight="1">
      <c r="A19" s="77"/>
      <c r="B19" s="78"/>
      <c r="C19" s="78"/>
      <c r="D19" s="79"/>
      <c r="E19" s="80"/>
      <c r="F19" s="81" t="s">
        <v>56</v>
      </c>
      <c r="G19" s="81" t="s">
        <v>57</v>
      </c>
      <c r="H19" s="82" t="s">
        <v>58</v>
      </c>
      <c r="J19" s="107"/>
      <c r="K19" s="107"/>
    </row>
    <row r="20" spans="1:10" s="69" customFormat="1" ht="22.5" customHeight="1">
      <c r="A20" s="132" t="s">
        <v>3</v>
      </c>
      <c r="B20" s="133"/>
      <c r="C20" s="133"/>
      <c r="D20" s="133"/>
      <c r="E20" s="133"/>
      <c r="F20" s="84"/>
      <c r="G20" s="84"/>
      <c r="H20" s="84"/>
      <c r="J20" s="107"/>
    </row>
    <row r="21" spans="1:8" s="69" customFormat="1" ht="33.75" customHeight="1">
      <c r="A21" s="132" t="s">
        <v>4</v>
      </c>
      <c r="B21" s="133"/>
      <c r="C21" s="133"/>
      <c r="D21" s="133"/>
      <c r="E21" s="133"/>
      <c r="F21" s="84"/>
      <c r="G21" s="84"/>
      <c r="H21" s="84"/>
    </row>
    <row r="22" spans="1:11" s="69" customFormat="1" ht="22.5" customHeight="1">
      <c r="A22" s="134" t="s">
        <v>5</v>
      </c>
      <c r="B22" s="135"/>
      <c r="C22" s="135"/>
      <c r="D22" s="135"/>
      <c r="E22" s="135"/>
      <c r="F22" s="100">
        <f>F20-F21</f>
        <v>0</v>
      </c>
      <c r="G22" s="100">
        <f>G20-G21</f>
        <v>0</v>
      </c>
      <c r="H22" s="100">
        <f>H20-H21</f>
        <v>0</v>
      </c>
      <c r="J22" s="108"/>
      <c r="K22" s="107"/>
    </row>
    <row r="23" spans="1:8" s="69" customFormat="1" ht="25.5" customHeight="1">
      <c r="A23" s="129"/>
      <c r="B23" s="130"/>
      <c r="C23" s="130"/>
      <c r="D23" s="130"/>
      <c r="E23" s="130"/>
      <c r="F23" s="131"/>
      <c r="G23" s="131"/>
      <c r="H23" s="131"/>
    </row>
    <row r="24" spans="1:8" s="69" customFormat="1" ht="22.5" customHeight="1">
      <c r="A24" s="136" t="s">
        <v>6</v>
      </c>
      <c r="B24" s="133"/>
      <c r="C24" s="133"/>
      <c r="D24" s="133"/>
      <c r="E24" s="133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27" t="s">
        <v>79</v>
      </c>
      <c r="B26" s="128"/>
      <c r="C26" s="128"/>
      <c r="D26" s="128"/>
      <c r="E26" s="128"/>
      <c r="F26" s="128"/>
      <c r="G26" s="128"/>
      <c r="H26" s="128"/>
    </row>
    <row r="27" ht="12.75">
      <c r="E27" s="109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0"/>
      <c r="F33" s="66"/>
      <c r="G33" s="66"/>
      <c r="H33" s="66"/>
    </row>
    <row r="34" spans="5:8" ht="12.75">
      <c r="E34" s="110"/>
      <c r="F34" s="64"/>
      <c r="G34" s="64"/>
      <c r="H34" s="64"/>
    </row>
    <row r="35" spans="5:8" ht="12.75">
      <c r="E35" s="110"/>
      <c r="F35" s="64"/>
      <c r="G35" s="64"/>
      <c r="H35" s="64"/>
    </row>
    <row r="36" spans="5:8" ht="12.75">
      <c r="E36" s="110"/>
      <c r="F36" s="64"/>
      <c r="G36" s="64"/>
      <c r="H36" s="64"/>
    </row>
    <row r="37" spans="5:8" ht="12.75">
      <c r="E37" s="110"/>
      <c r="F37" s="64"/>
      <c r="G37" s="64"/>
      <c r="H37" s="64"/>
    </row>
    <row r="38" ht="12.75">
      <c r="E38" s="110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93" zoomScaleSheetLayoutView="93" zoomScalePageLayoutView="0" workbookViewId="0" topLeftCell="A1">
      <selection activeCell="B41" sqref="B41:H41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40" t="s">
        <v>7</v>
      </c>
      <c r="B1" s="140"/>
      <c r="C1" s="140"/>
      <c r="D1" s="140"/>
      <c r="E1" s="140"/>
      <c r="F1" s="140"/>
      <c r="G1" s="140"/>
      <c r="H1" s="140"/>
    </row>
    <row r="2" spans="1:8" s="1" customFormat="1" ht="13.5" thickBot="1">
      <c r="A2" s="17"/>
      <c r="H2" s="18" t="s">
        <v>8</v>
      </c>
    </row>
    <row r="3" spans="1:8" s="1" customFormat="1" ht="26.25" thickBot="1">
      <c r="A3" s="93" t="s">
        <v>9</v>
      </c>
      <c r="B3" s="155" t="s">
        <v>47</v>
      </c>
      <c r="C3" s="156"/>
      <c r="D3" s="156"/>
      <c r="E3" s="156"/>
      <c r="F3" s="156"/>
      <c r="G3" s="156"/>
      <c r="H3" s="157"/>
    </row>
    <row r="4" spans="1:8" s="1" customFormat="1" ht="90" thickBot="1">
      <c r="A4" s="94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45</v>
      </c>
      <c r="H4" s="21" t="s">
        <v>17</v>
      </c>
    </row>
    <row r="5" spans="1:8" s="1" customFormat="1" ht="12.75">
      <c r="A5" s="3">
        <v>634</v>
      </c>
      <c r="B5" s="4"/>
      <c r="C5" s="5"/>
      <c r="D5" s="6"/>
      <c r="E5" s="124">
        <v>15000</v>
      </c>
      <c r="F5" s="7"/>
      <c r="G5" s="8"/>
      <c r="H5" s="9"/>
    </row>
    <row r="6" spans="1:8" s="1" customFormat="1" ht="12.75">
      <c r="A6" s="22">
        <v>636</v>
      </c>
      <c r="B6" s="23"/>
      <c r="C6" s="24"/>
      <c r="D6" s="24"/>
      <c r="E6" s="125">
        <v>2559368</v>
      </c>
      <c r="F6" s="24"/>
      <c r="G6" s="25"/>
      <c r="H6" s="26"/>
    </row>
    <row r="7" spans="1:8" s="1" customFormat="1" ht="12.75">
      <c r="A7" s="22">
        <v>652</v>
      </c>
      <c r="B7" s="23"/>
      <c r="C7" s="24"/>
      <c r="D7" s="24">
        <v>1000</v>
      </c>
      <c r="E7" s="24"/>
      <c r="F7" s="24"/>
      <c r="G7" s="25"/>
      <c r="H7" s="26"/>
    </row>
    <row r="8" spans="1:8" s="1" customFormat="1" ht="12.75">
      <c r="A8" s="22">
        <v>661</v>
      </c>
      <c r="B8" s="23"/>
      <c r="C8" s="24">
        <v>2400</v>
      </c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>
        <v>1500</v>
      </c>
      <c r="G9" s="25"/>
      <c r="H9" s="26"/>
    </row>
    <row r="10" spans="1:8" s="1" customFormat="1" ht="12.75">
      <c r="A10" s="22">
        <v>671</v>
      </c>
      <c r="B10" s="23">
        <v>284726</v>
      </c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>
        <v>1350</v>
      </c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v>284726</v>
      </c>
      <c r="C14" s="35">
        <v>3750</v>
      </c>
      <c r="D14" s="36">
        <v>1000</v>
      </c>
      <c r="E14" s="35">
        <f>SUM(E5+E6)</f>
        <v>2574368</v>
      </c>
      <c r="F14" s="36">
        <v>1500</v>
      </c>
      <c r="G14" s="35">
        <v>0</v>
      </c>
      <c r="H14" s="37">
        <v>0</v>
      </c>
    </row>
    <row r="15" spans="1:8" s="1" customFormat="1" ht="28.5" customHeight="1" thickBot="1">
      <c r="A15" s="33" t="s">
        <v>48</v>
      </c>
      <c r="B15" s="152">
        <f>B14+C14+D14+E14+F14+G14+H14</f>
        <v>2865344</v>
      </c>
      <c r="C15" s="153"/>
      <c r="D15" s="153"/>
      <c r="E15" s="153"/>
      <c r="F15" s="153"/>
      <c r="G15" s="153"/>
      <c r="H15" s="154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5" t="s">
        <v>9</v>
      </c>
      <c r="B17" s="155" t="s">
        <v>53</v>
      </c>
      <c r="C17" s="156"/>
      <c r="D17" s="156"/>
      <c r="E17" s="156"/>
      <c r="F17" s="156"/>
      <c r="G17" s="156"/>
      <c r="H17" s="157"/>
    </row>
    <row r="18" spans="1:8" ht="90" thickBot="1">
      <c r="A18" s="96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45</v>
      </c>
      <c r="H18" s="21" t="s">
        <v>17</v>
      </c>
    </row>
    <row r="19" spans="1:8" ht="12.75">
      <c r="A19" s="3">
        <v>63</v>
      </c>
      <c r="B19" s="4"/>
      <c r="C19" s="5"/>
      <c r="D19" s="6"/>
      <c r="E19" s="126">
        <v>2572122</v>
      </c>
      <c r="F19" s="7"/>
      <c r="G19" s="8"/>
      <c r="H19" s="9"/>
    </row>
    <row r="20" spans="1:8" ht="12.75">
      <c r="A20" s="22">
        <v>65</v>
      </c>
      <c r="B20" s="23"/>
      <c r="C20" s="24"/>
      <c r="D20" s="24">
        <v>1000</v>
      </c>
      <c r="E20" s="24"/>
      <c r="F20" s="24"/>
      <c r="G20" s="25"/>
      <c r="H20" s="26"/>
    </row>
    <row r="21" spans="1:8" ht="12.75">
      <c r="A21" s="22">
        <v>66</v>
      </c>
      <c r="B21" s="23"/>
      <c r="C21" s="24">
        <v>2400</v>
      </c>
      <c r="D21" s="24"/>
      <c r="E21" s="24"/>
      <c r="F21" s="24">
        <v>1500</v>
      </c>
      <c r="G21" s="25"/>
      <c r="H21" s="26"/>
    </row>
    <row r="22" spans="1:8" ht="12.75">
      <c r="A22" s="22">
        <v>67</v>
      </c>
      <c r="B22" s="23">
        <v>288997</v>
      </c>
      <c r="C22" s="24"/>
      <c r="D22" s="24"/>
      <c r="E22" s="24"/>
      <c r="F22" s="24"/>
      <c r="G22" s="25"/>
      <c r="H22" s="26"/>
    </row>
    <row r="23" spans="1:8" ht="12.75">
      <c r="A23" s="22">
        <v>92</v>
      </c>
      <c r="B23" s="23"/>
      <c r="C23" s="24">
        <v>1377</v>
      </c>
      <c r="D23" s="24"/>
      <c r="E23" s="24">
        <v>1000</v>
      </c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v>288997</v>
      </c>
      <c r="C27" s="35">
        <v>3777</v>
      </c>
      <c r="D27" s="36">
        <v>1000</v>
      </c>
      <c r="E27" s="35">
        <v>2573122</v>
      </c>
      <c r="F27" s="36">
        <v>1500</v>
      </c>
      <c r="G27" s="35">
        <v>0</v>
      </c>
      <c r="H27" s="37">
        <v>0</v>
      </c>
    </row>
    <row r="28" spans="1:8" s="1" customFormat="1" ht="28.5" customHeight="1" thickBot="1">
      <c r="A28" s="33" t="s">
        <v>60</v>
      </c>
      <c r="B28" s="152">
        <f>B27+C27+D27+E27+F27+G27+H27</f>
        <v>2868396</v>
      </c>
      <c r="C28" s="153"/>
      <c r="D28" s="153"/>
      <c r="E28" s="153"/>
      <c r="F28" s="153"/>
      <c r="G28" s="153"/>
      <c r="H28" s="154"/>
    </row>
    <row r="29" spans="4:5" ht="13.5" thickBot="1">
      <c r="D29" s="40"/>
      <c r="E29" s="41"/>
    </row>
    <row r="30" spans="1:8" ht="26.25" thickBot="1">
      <c r="A30" s="95" t="s">
        <v>9</v>
      </c>
      <c r="B30" s="155" t="s">
        <v>59</v>
      </c>
      <c r="C30" s="156"/>
      <c r="D30" s="156"/>
      <c r="E30" s="156"/>
      <c r="F30" s="156"/>
      <c r="G30" s="156"/>
      <c r="H30" s="157"/>
    </row>
    <row r="31" spans="1:8" ht="90" thickBot="1">
      <c r="A31" s="96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45</v>
      </c>
      <c r="H31" s="21" t="s">
        <v>17</v>
      </c>
    </row>
    <row r="32" spans="1:8" ht="12.75">
      <c r="A32" s="3">
        <v>63</v>
      </c>
      <c r="B32" s="4"/>
      <c r="C32" s="5"/>
      <c r="D32" s="6"/>
      <c r="E32" s="126">
        <v>2595222</v>
      </c>
      <c r="F32" s="7"/>
      <c r="G32" s="8"/>
      <c r="H32" s="9"/>
    </row>
    <row r="33" spans="1:8" ht="12.75">
      <c r="A33" s="22">
        <v>65</v>
      </c>
      <c r="B33" s="23"/>
      <c r="C33" s="24"/>
      <c r="D33" s="24">
        <v>1000</v>
      </c>
      <c r="E33" s="24"/>
      <c r="F33" s="24"/>
      <c r="G33" s="25"/>
      <c r="H33" s="26"/>
    </row>
    <row r="34" spans="1:8" ht="12.75">
      <c r="A34" s="22">
        <v>66</v>
      </c>
      <c r="B34" s="23"/>
      <c r="C34" s="24">
        <v>2400</v>
      </c>
      <c r="D34" s="24"/>
      <c r="E34" s="24"/>
      <c r="F34" s="24">
        <v>1500</v>
      </c>
      <c r="G34" s="25"/>
      <c r="H34" s="26"/>
    </row>
    <row r="35" spans="1:8" ht="12.75">
      <c r="A35" s="22">
        <v>67</v>
      </c>
      <c r="B35" s="23">
        <v>289566</v>
      </c>
      <c r="C35" s="24"/>
      <c r="D35" s="24"/>
      <c r="E35" s="24"/>
      <c r="F35" s="24"/>
      <c r="G35" s="25"/>
      <c r="H35" s="26"/>
    </row>
    <row r="36" spans="1:8" ht="12.75">
      <c r="A36" s="22">
        <v>92</v>
      </c>
      <c r="B36" s="23"/>
      <c r="C36" s="24">
        <v>1398</v>
      </c>
      <c r="D36" s="24"/>
      <c r="E36" s="24">
        <v>1000</v>
      </c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v>289566</v>
      </c>
      <c r="C40" s="35">
        <v>3798</v>
      </c>
      <c r="D40" s="36">
        <v>1000</v>
      </c>
      <c r="E40" s="35">
        <v>2596222</v>
      </c>
      <c r="F40" s="36">
        <v>1500</v>
      </c>
      <c r="G40" s="35">
        <v>0</v>
      </c>
      <c r="H40" s="37">
        <v>0</v>
      </c>
    </row>
    <row r="41" spans="1:8" s="1" customFormat="1" ht="28.5" customHeight="1" thickBot="1">
      <c r="A41" s="33" t="s">
        <v>61</v>
      </c>
      <c r="B41" s="152">
        <f>B40+C40+D40+E40+F40+G40+H40</f>
        <v>2892086</v>
      </c>
      <c r="C41" s="153"/>
      <c r="D41" s="153"/>
      <c r="E41" s="153"/>
      <c r="F41" s="153"/>
      <c r="G41" s="153"/>
      <c r="H41" s="154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58"/>
      <c r="B153" s="159"/>
      <c r="C153" s="159"/>
      <c r="D153" s="159"/>
      <c r="E153" s="159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8"/>
  <sheetViews>
    <sheetView zoomScalePageLayoutView="0" workbookViewId="0" topLeftCell="A45">
      <selection activeCell="K45" sqref="K45"/>
    </sheetView>
  </sheetViews>
  <sheetFormatPr defaultColWidth="11.421875" defaultRowHeight="12.75"/>
  <cols>
    <col min="1" max="1" width="11.421875" style="89" bestFit="1" customWidth="1"/>
    <col min="2" max="2" width="34.421875" style="91" customWidth="1"/>
    <col min="3" max="3" width="14.28125" style="2" customWidth="1"/>
    <col min="4" max="4" width="11.421875" style="2" bestFit="1" customWidth="1"/>
    <col min="5" max="5" width="9.7109375" style="2" customWidth="1"/>
    <col min="6" max="6" width="9.421875" style="2" customWidth="1"/>
    <col min="7" max="7" width="11.8515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60" t="s">
        <v>19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3" customFormat="1" ht="67.5">
      <c r="A2" s="11" t="s">
        <v>20</v>
      </c>
      <c r="B2" s="11" t="s">
        <v>21</v>
      </c>
      <c r="C2" s="12" t="s">
        <v>54</v>
      </c>
      <c r="D2" s="92" t="s">
        <v>11</v>
      </c>
      <c r="E2" s="92" t="s">
        <v>62</v>
      </c>
      <c r="F2" s="92" t="s">
        <v>13</v>
      </c>
      <c r="G2" s="92" t="s">
        <v>14</v>
      </c>
      <c r="H2" s="92" t="s">
        <v>22</v>
      </c>
      <c r="I2" s="92" t="s">
        <v>16</v>
      </c>
      <c r="J2" s="92" t="s">
        <v>17</v>
      </c>
      <c r="K2" s="12" t="s">
        <v>52</v>
      </c>
      <c r="L2" s="12" t="s">
        <v>55</v>
      </c>
    </row>
    <row r="3" spans="1:12" ht="12.75">
      <c r="A3" s="111"/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s="13" customFormat="1" ht="25.5">
      <c r="A4" s="111"/>
      <c r="B4" s="114" t="s">
        <v>70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2.75">
      <c r="A5" s="111"/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s="13" customFormat="1" ht="25.5">
      <c r="A6" s="111"/>
      <c r="B6" s="123" t="s">
        <v>65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s="13" customFormat="1" ht="23.25" customHeight="1">
      <c r="A7" s="117" t="s">
        <v>66</v>
      </c>
      <c r="B7" s="118" t="s">
        <v>67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s="13" customFormat="1" ht="12.75">
      <c r="A8" s="111">
        <v>3</v>
      </c>
      <c r="B8" s="116" t="s">
        <v>23</v>
      </c>
      <c r="C8" s="119">
        <f>SUM(D8+E8+F8+G8+H8+I8+J8)</f>
        <v>284726</v>
      </c>
      <c r="D8" s="119">
        <f>SUM(D9+D13+D19)</f>
        <v>284726</v>
      </c>
      <c r="E8" s="119"/>
      <c r="F8" s="119"/>
      <c r="G8" s="119"/>
      <c r="H8" s="119"/>
      <c r="I8" s="119"/>
      <c r="J8" s="119"/>
      <c r="K8" s="119">
        <f>SUM(K13+K19)</f>
        <v>288997</v>
      </c>
      <c r="L8" s="119">
        <f>SUM(L13+L19)</f>
        <v>289566</v>
      </c>
    </row>
    <row r="9" spans="1:12" s="13" customFormat="1" ht="12.75">
      <c r="A9" s="111">
        <v>31</v>
      </c>
      <c r="B9" s="116" t="s">
        <v>24</v>
      </c>
      <c r="C9" s="119">
        <f aca="true" t="shared" si="0" ref="C9:C72">SUM(D9+E9+F9+G9+H9+I9+J9+K9+L9)</f>
        <v>0</v>
      </c>
      <c r="D9" s="119"/>
      <c r="E9" s="119"/>
      <c r="F9" s="119"/>
      <c r="G9" s="119"/>
      <c r="H9" s="119"/>
      <c r="I9" s="119"/>
      <c r="J9" s="119"/>
      <c r="K9" s="119"/>
      <c r="L9" s="119"/>
    </row>
    <row r="10" spans="1:12" ht="12.75">
      <c r="A10" s="120">
        <v>311</v>
      </c>
      <c r="B10" s="112" t="s">
        <v>25</v>
      </c>
      <c r="C10" s="119">
        <f t="shared" si="0"/>
        <v>0</v>
      </c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 ht="12.75">
      <c r="A11" s="120">
        <v>312</v>
      </c>
      <c r="B11" s="112" t="s">
        <v>26</v>
      </c>
      <c r="C11" s="119">
        <f t="shared" si="0"/>
        <v>0</v>
      </c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12" ht="12.75">
      <c r="A12" s="120">
        <v>313</v>
      </c>
      <c r="B12" s="112" t="s">
        <v>27</v>
      </c>
      <c r="C12" s="119">
        <f t="shared" si="0"/>
        <v>0</v>
      </c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2" s="13" customFormat="1" ht="12.75">
      <c r="A13" s="111">
        <v>32</v>
      </c>
      <c r="B13" s="116" t="s">
        <v>28</v>
      </c>
      <c r="C13" s="119">
        <f>SUM(D13+E13+F13+G13+H13+I13+J13)</f>
        <v>284626</v>
      </c>
      <c r="D13" s="119">
        <f>SUM(D14:D18)</f>
        <v>284626</v>
      </c>
      <c r="E13" s="119"/>
      <c r="F13" s="119"/>
      <c r="G13" s="119"/>
      <c r="H13" s="119"/>
      <c r="I13" s="119"/>
      <c r="J13" s="119"/>
      <c r="K13" s="119">
        <v>288895</v>
      </c>
      <c r="L13" s="119">
        <v>289462</v>
      </c>
    </row>
    <row r="14" spans="1:12" ht="12.75">
      <c r="A14" s="120">
        <v>321</v>
      </c>
      <c r="B14" s="112" t="s">
        <v>29</v>
      </c>
      <c r="C14" s="121">
        <f t="shared" si="0"/>
        <v>11176</v>
      </c>
      <c r="D14" s="121">
        <v>11176</v>
      </c>
      <c r="E14" s="121"/>
      <c r="F14" s="121"/>
      <c r="G14" s="121"/>
      <c r="H14" s="121"/>
      <c r="I14" s="121"/>
      <c r="J14" s="121"/>
      <c r="K14" s="121"/>
      <c r="L14" s="121"/>
    </row>
    <row r="15" spans="1:12" ht="12.75">
      <c r="A15" s="120">
        <v>322</v>
      </c>
      <c r="B15" s="112" t="s">
        <v>30</v>
      </c>
      <c r="C15" s="121">
        <f t="shared" si="0"/>
        <v>154700</v>
      </c>
      <c r="D15" s="121">
        <v>154700</v>
      </c>
      <c r="E15" s="121"/>
      <c r="F15" s="121"/>
      <c r="G15" s="121"/>
      <c r="H15" s="121"/>
      <c r="I15" s="121"/>
      <c r="J15" s="121"/>
      <c r="K15" s="121"/>
      <c r="L15" s="121"/>
    </row>
    <row r="16" spans="1:12" ht="12.75">
      <c r="A16" s="120">
        <v>323</v>
      </c>
      <c r="B16" s="112" t="s">
        <v>31</v>
      </c>
      <c r="C16" s="121">
        <f t="shared" si="0"/>
        <v>103000</v>
      </c>
      <c r="D16" s="121">
        <v>103000</v>
      </c>
      <c r="E16" s="121"/>
      <c r="F16" s="121"/>
      <c r="G16" s="121"/>
      <c r="H16" s="121"/>
      <c r="I16" s="121"/>
      <c r="J16" s="121"/>
      <c r="K16" s="121"/>
      <c r="L16" s="121"/>
    </row>
    <row r="17" spans="1:12" ht="12.75">
      <c r="A17" s="120">
        <v>324</v>
      </c>
      <c r="B17" s="112" t="s">
        <v>64</v>
      </c>
      <c r="C17" s="121">
        <f t="shared" si="0"/>
        <v>500</v>
      </c>
      <c r="D17" s="121">
        <v>500</v>
      </c>
      <c r="E17" s="121"/>
      <c r="F17" s="121"/>
      <c r="G17" s="121"/>
      <c r="H17" s="121"/>
      <c r="I17" s="121"/>
      <c r="J17" s="121"/>
      <c r="K17" s="121"/>
      <c r="L17" s="121"/>
    </row>
    <row r="18" spans="1:12" ht="12.75">
      <c r="A18" s="120">
        <v>329</v>
      </c>
      <c r="B18" s="112" t="s">
        <v>32</v>
      </c>
      <c r="C18" s="121">
        <f t="shared" si="0"/>
        <v>15250</v>
      </c>
      <c r="D18" s="121">
        <v>15250</v>
      </c>
      <c r="E18" s="121"/>
      <c r="F18" s="121"/>
      <c r="G18" s="121"/>
      <c r="H18" s="121"/>
      <c r="I18" s="121"/>
      <c r="J18" s="121"/>
      <c r="K18" s="121"/>
      <c r="L18" s="121"/>
    </row>
    <row r="19" spans="1:12" s="13" customFormat="1" ht="12.75">
      <c r="A19" s="111">
        <v>34</v>
      </c>
      <c r="B19" s="116" t="s">
        <v>33</v>
      </c>
      <c r="C19" s="121">
        <f>SUM(D19+E19+F19+G19+H19+I19+J19)</f>
        <v>100</v>
      </c>
      <c r="D19" s="119">
        <v>100</v>
      </c>
      <c r="E19" s="119"/>
      <c r="F19" s="119"/>
      <c r="G19" s="119"/>
      <c r="H19" s="119"/>
      <c r="I19" s="119"/>
      <c r="J19" s="119"/>
      <c r="K19" s="119">
        <v>102</v>
      </c>
      <c r="L19" s="119">
        <v>104</v>
      </c>
    </row>
    <row r="20" spans="1:12" ht="12.75">
      <c r="A20" s="120">
        <v>343</v>
      </c>
      <c r="B20" s="112" t="s">
        <v>34</v>
      </c>
      <c r="C20" s="121">
        <f t="shared" si="0"/>
        <v>100</v>
      </c>
      <c r="D20" s="121">
        <v>100</v>
      </c>
      <c r="E20" s="121"/>
      <c r="F20" s="121"/>
      <c r="G20" s="121"/>
      <c r="H20" s="121"/>
      <c r="I20" s="121"/>
      <c r="J20" s="121"/>
      <c r="K20" s="121"/>
      <c r="L20" s="121"/>
    </row>
    <row r="21" spans="1:12" s="13" customFormat="1" ht="25.5">
      <c r="A21" s="111">
        <v>4</v>
      </c>
      <c r="B21" s="116" t="s">
        <v>36</v>
      </c>
      <c r="C21" s="119">
        <f>SUM(D21+E21+F21+G21+H21+I21+J21+K21+L21)</f>
        <v>0</v>
      </c>
      <c r="D21" s="119"/>
      <c r="E21" s="119"/>
      <c r="F21" s="119"/>
      <c r="G21" s="119"/>
      <c r="H21" s="119"/>
      <c r="I21" s="119"/>
      <c r="J21" s="119"/>
      <c r="K21" s="119"/>
      <c r="L21" s="119"/>
    </row>
    <row r="22" spans="1:12" s="13" customFormat="1" ht="25.5">
      <c r="A22" s="111">
        <v>42</v>
      </c>
      <c r="B22" s="116" t="s">
        <v>37</v>
      </c>
      <c r="C22" s="119">
        <f t="shared" si="0"/>
        <v>0</v>
      </c>
      <c r="D22" s="119"/>
      <c r="E22" s="119"/>
      <c r="F22" s="119"/>
      <c r="G22" s="119"/>
      <c r="H22" s="119"/>
      <c r="I22" s="119"/>
      <c r="J22" s="119"/>
      <c r="K22" s="119"/>
      <c r="L22" s="119"/>
    </row>
    <row r="23" spans="1:12" ht="12.75">
      <c r="A23" s="120">
        <v>422</v>
      </c>
      <c r="B23" s="112" t="s">
        <v>35</v>
      </c>
      <c r="C23" s="119">
        <f t="shared" si="0"/>
        <v>0</v>
      </c>
      <c r="D23" s="121"/>
      <c r="E23" s="121"/>
      <c r="F23" s="121"/>
      <c r="G23" s="121"/>
      <c r="H23" s="121"/>
      <c r="I23" s="121"/>
      <c r="J23" s="121"/>
      <c r="K23" s="121"/>
      <c r="L23" s="121"/>
    </row>
    <row r="24" spans="1:12" ht="25.5">
      <c r="A24" s="120">
        <v>424</v>
      </c>
      <c r="B24" s="112" t="s">
        <v>38</v>
      </c>
      <c r="C24" s="119">
        <f t="shared" si="0"/>
        <v>0</v>
      </c>
      <c r="D24" s="121"/>
      <c r="E24" s="121"/>
      <c r="F24" s="121"/>
      <c r="G24" s="121"/>
      <c r="H24" s="121"/>
      <c r="I24" s="121"/>
      <c r="J24" s="121"/>
      <c r="K24" s="121"/>
      <c r="L24" s="121"/>
    </row>
    <row r="25" spans="1:12" ht="12.75">
      <c r="A25" s="111"/>
      <c r="B25" s="112"/>
      <c r="C25" s="119">
        <f t="shared" si="0"/>
        <v>0</v>
      </c>
      <c r="D25" s="121"/>
      <c r="E25" s="121"/>
      <c r="F25" s="121"/>
      <c r="G25" s="121"/>
      <c r="H25" s="121"/>
      <c r="I25" s="121"/>
      <c r="J25" s="121"/>
      <c r="K25" s="121"/>
      <c r="L25" s="121"/>
    </row>
    <row r="26" spans="1:12" s="13" customFormat="1" ht="27" customHeight="1">
      <c r="A26" s="117" t="s">
        <v>68</v>
      </c>
      <c r="B26" s="116" t="s">
        <v>63</v>
      </c>
      <c r="C26" s="119">
        <f t="shared" si="0"/>
        <v>0</v>
      </c>
      <c r="D26" s="119"/>
      <c r="E26" s="119"/>
      <c r="F26" s="119"/>
      <c r="G26" s="119"/>
      <c r="H26" s="119"/>
      <c r="I26" s="119"/>
      <c r="J26" s="119"/>
      <c r="K26" s="119"/>
      <c r="L26" s="119"/>
    </row>
    <row r="27" spans="1:12" s="13" customFormat="1" ht="12.75">
      <c r="A27" s="111">
        <v>3</v>
      </c>
      <c r="B27" s="116" t="s">
        <v>23</v>
      </c>
      <c r="C27" s="119">
        <f>SUM(D27+E27+F27+G27+H27+I27+J27)</f>
        <v>2517087</v>
      </c>
      <c r="D27" s="119"/>
      <c r="E27" s="119"/>
      <c r="F27" s="119"/>
      <c r="G27" s="119">
        <f>SUM(G28+G32)</f>
        <v>2517087</v>
      </c>
      <c r="H27" s="119"/>
      <c r="I27" s="119"/>
      <c r="J27" s="119"/>
      <c r="K27" s="119">
        <f>SUM(K28+K32)</f>
        <v>2519541</v>
      </c>
      <c r="L27" s="119">
        <f>SUM(L28+L32)</f>
        <v>2542260</v>
      </c>
    </row>
    <row r="28" spans="1:12" s="13" customFormat="1" ht="12.75">
      <c r="A28" s="111">
        <v>31</v>
      </c>
      <c r="B28" s="116" t="s">
        <v>69</v>
      </c>
      <c r="C28" s="119">
        <f t="shared" si="0"/>
        <v>6997475</v>
      </c>
      <c r="D28" s="119"/>
      <c r="E28" s="119"/>
      <c r="F28" s="119"/>
      <c r="G28" s="119">
        <f>SUM(G29:G31)</f>
        <v>2324255</v>
      </c>
      <c r="H28" s="119"/>
      <c r="I28" s="119"/>
      <c r="J28" s="119"/>
      <c r="K28" s="119">
        <v>2327649</v>
      </c>
      <c r="L28" s="119">
        <v>2345571</v>
      </c>
    </row>
    <row r="29" spans="1:12" s="13" customFormat="1" ht="12.75">
      <c r="A29" s="120">
        <v>311</v>
      </c>
      <c r="B29" s="112" t="s">
        <v>25</v>
      </c>
      <c r="C29" s="121">
        <f t="shared" si="0"/>
        <v>1919083</v>
      </c>
      <c r="D29" s="119"/>
      <c r="E29" s="119"/>
      <c r="F29" s="119"/>
      <c r="G29" s="121">
        <v>1919083</v>
      </c>
      <c r="H29" s="119"/>
      <c r="I29" s="119"/>
      <c r="J29" s="119"/>
      <c r="K29" s="119"/>
      <c r="L29" s="119"/>
    </row>
    <row r="30" spans="1:12" s="13" customFormat="1" ht="12.75">
      <c r="A30" s="120">
        <v>312</v>
      </c>
      <c r="B30" s="112" t="s">
        <v>26</v>
      </c>
      <c r="C30" s="121">
        <f t="shared" si="0"/>
        <v>88523</v>
      </c>
      <c r="D30" s="119"/>
      <c r="E30" s="119"/>
      <c r="F30" s="119"/>
      <c r="G30" s="121">
        <v>88523</v>
      </c>
      <c r="H30" s="119"/>
      <c r="I30" s="119"/>
      <c r="J30" s="119"/>
      <c r="K30" s="119"/>
      <c r="L30" s="119"/>
    </row>
    <row r="31" spans="1:12" s="13" customFormat="1" ht="12.75">
      <c r="A31" s="120">
        <v>313</v>
      </c>
      <c r="B31" s="112" t="s">
        <v>27</v>
      </c>
      <c r="C31" s="121">
        <f t="shared" si="0"/>
        <v>316649</v>
      </c>
      <c r="D31" s="119"/>
      <c r="E31" s="119"/>
      <c r="F31" s="119"/>
      <c r="G31" s="121">
        <v>316649</v>
      </c>
      <c r="H31" s="119"/>
      <c r="I31" s="119"/>
      <c r="J31" s="119"/>
      <c r="K31" s="119"/>
      <c r="L31" s="119"/>
    </row>
    <row r="32" spans="1:12" s="13" customFormat="1" ht="12.75">
      <c r="A32" s="111">
        <v>32</v>
      </c>
      <c r="B32" s="116" t="s">
        <v>28</v>
      </c>
      <c r="C32" s="119">
        <f t="shared" si="0"/>
        <v>581413</v>
      </c>
      <c r="D32" s="119"/>
      <c r="E32" s="119"/>
      <c r="F32" s="119"/>
      <c r="G32" s="119">
        <v>192832</v>
      </c>
      <c r="H32" s="119"/>
      <c r="I32" s="119"/>
      <c r="J32" s="119"/>
      <c r="K32" s="119">
        <v>191892</v>
      </c>
      <c r="L32" s="119">
        <v>196689</v>
      </c>
    </row>
    <row r="33" spans="1:12" ht="12.75">
      <c r="A33" s="120">
        <v>321</v>
      </c>
      <c r="B33" s="112" t="s">
        <v>29</v>
      </c>
      <c r="C33" s="121">
        <f t="shared" si="0"/>
        <v>192832</v>
      </c>
      <c r="D33" s="121"/>
      <c r="E33" s="121"/>
      <c r="F33" s="121"/>
      <c r="G33" s="121">
        <v>192832</v>
      </c>
      <c r="H33" s="121"/>
      <c r="I33" s="121"/>
      <c r="J33" s="121"/>
      <c r="K33" s="121"/>
      <c r="L33" s="121"/>
    </row>
    <row r="34" spans="1:12" ht="12.75">
      <c r="A34" s="120">
        <v>322</v>
      </c>
      <c r="B34" s="112" t="s">
        <v>30</v>
      </c>
      <c r="C34" s="119">
        <f>SUM(D34+E34+F34+G34+H34+I34+J34+K34+L34)</f>
        <v>0</v>
      </c>
      <c r="D34" s="121"/>
      <c r="E34" s="121"/>
      <c r="F34" s="121"/>
      <c r="G34" s="121"/>
      <c r="H34" s="121"/>
      <c r="I34" s="121"/>
      <c r="J34" s="121"/>
      <c r="K34" s="121"/>
      <c r="L34" s="121"/>
    </row>
    <row r="35" spans="1:12" ht="12.75">
      <c r="A35" s="120">
        <v>323</v>
      </c>
      <c r="B35" s="112" t="s">
        <v>31</v>
      </c>
      <c r="C35" s="119">
        <f t="shared" si="0"/>
        <v>0</v>
      </c>
      <c r="D35" s="121"/>
      <c r="E35" s="121"/>
      <c r="F35" s="121"/>
      <c r="G35" s="121"/>
      <c r="H35" s="121"/>
      <c r="I35" s="121"/>
      <c r="J35" s="121"/>
      <c r="K35" s="121"/>
      <c r="L35" s="121"/>
    </row>
    <row r="36" spans="1:12" ht="12.75">
      <c r="A36" s="120">
        <v>324</v>
      </c>
      <c r="B36" s="112" t="s">
        <v>74</v>
      </c>
      <c r="C36" s="119">
        <f t="shared" si="0"/>
        <v>0</v>
      </c>
      <c r="D36" s="121"/>
      <c r="E36" s="121"/>
      <c r="F36" s="121"/>
      <c r="G36" s="121"/>
      <c r="H36" s="121"/>
      <c r="I36" s="121"/>
      <c r="J36" s="121"/>
      <c r="K36" s="121"/>
      <c r="L36" s="121"/>
    </row>
    <row r="37" spans="1:12" ht="39" customHeight="1">
      <c r="A37" s="111"/>
      <c r="B37" s="123" t="s">
        <v>73</v>
      </c>
      <c r="C37" s="119">
        <f t="shared" si="0"/>
        <v>0</v>
      </c>
      <c r="D37" s="121"/>
      <c r="E37" s="121"/>
      <c r="F37" s="121"/>
      <c r="G37" s="121"/>
      <c r="H37" s="121"/>
      <c r="I37" s="121"/>
      <c r="J37" s="121"/>
      <c r="K37" s="121"/>
      <c r="L37" s="121"/>
    </row>
    <row r="38" spans="1:12" s="13" customFormat="1" ht="36.75" customHeight="1">
      <c r="A38" s="117" t="s">
        <v>71</v>
      </c>
      <c r="B38" s="116" t="s">
        <v>72</v>
      </c>
      <c r="C38" s="119">
        <f t="shared" si="0"/>
        <v>0</v>
      </c>
      <c r="D38" s="119"/>
      <c r="E38" s="119"/>
      <c r="F38" s="119"/>
      <c r="G38" s="119"/>
      <c r="H38" s="119"/>
      <c r="I38" s="119"/>
      <c r="J38" s="119"/>
      <c r="K38" s="119"/>
      <c r="L38" s="119"/>
    </row>
    <row r="39" spans="1:12" s="13" customFormat="1" ht="12.75">
      <c r="A39" s="111">
        <v>3</v>
      </c>
      <c r="B39" s="116" t="s">
        <v>23</v>
      </c>
      <c r="C39" s="119">
        <v>31031</v>
      </c>
      <c r="D39" s="119"/>
      <c r="E39" s="119">
        <v>3350</v>
      </c>
      <c r="F39" s="119">
        <v>1000</v>
      </c>
      <c r="G39" s="119">
        <v>25681</v>
      </c>
      <c r="H39" s="119">
        <v>1000</v>
      </c>
      <c r="I39" s="119"/>
      <c r="J39" s="119"/>
      <c r="K39" s="119">
        <f>SUM(K40+K44)</f>
        <v>31358</v>
      </c>
      <c r="L39" s="119">
        <f>SUM(L40+L44)</f>
        <v>31760</v>
      </c>
    </row>
    <row r="40" spans="1:12" s="13" customFormat="1" ht="12.75">
      <c r="A40" s="111">
        <v>31</v>
      </c>
      <c r="B40" s="116" t="s">
        <v>24</v>
      </c>
      <c r="C40" s="119">
        <v>2592</v>
      </c>
      <c r="D40" s="119"/>
      <c r="E40" s="119"/>
      <c r="F40" s="119"/>
      <c r="G40" s="119">
        <v>2592</v>
      </c>
      <c r="H40" s="119"/>
      <c r="I40" s="119"/>
      <c r="J40" s="119"/>
      <c r="K40" s="119">
        <v>2592</v>
      </c>
      <c r="L40" s="119">
        <v>2592</v>
      </c>
    </row>
    <row r="41" spans="1:12" ht="12.75">
      <c r="A41" s="120">
        <v>311</v>
      </c>
      <c r="B41" s="112" t="s">
        <v>25</v>
      </c>
      <c r="C41" s="119">
        <f t="shared" si="0"/>
        <v>0</v>
      </c>
      <c r="D41" s="121"/>
      <c r="E41" s="121"/>
      <c r="F41" s="121"/>
      <c r="G41" s="121"/>
      <c r="H41" s="121"/>
      <c r="I41" s="121"/>
      <c r="J41" s="121"/>
      <c r="K41" s="121"/>
      <c r="L41" s="121"/>
    </row>
    <row r="42" spans="1:12" ht="12.75">
      <c r="A42" s="120">
        <v>312</v>
      </c>
      <c r="B42" s="112" t="s">
        <v>26</v>
      </c>
      <c r="C42" s="121">
        <f t="shared" si="0"/>
        <v>2592</v>
      </c>
      <c r="D42" s="121"/>
      <c r="E42" s="121"/>
      <c r="F42" s="121"/>
      <c r="G42" s="121">
        <v>2592</v>
      </c>
      <c r="H42" s="121"/>
      <c r="I42" s="121"/>
      <c r="J42" s="121"/>
      <c r="K42" s="121"/>
      <c r="L42" s="121"/>
    </row>
    <row r="43" spans="1:12" ht="12.75">
      <c r="A43" s="120">
        <v>313</v>
      </c>
      <c r="B43" s="112" t="s">
        <v>27</v>
      </c>
      <c r="C43" s="119">
        <f t="shared" si="0"/>
        <v>0</v>
      </c>
      <c r="D43" s="121"/>
      <c r="E43" s="121"/>
      <c r="F43" s="121"/>
      <c r="G43" s="121"/>
      <c r="H43" s="121"/>
      <c r="I43" s="121"/>
      <c r="J43" s="121"/>
      <c r="K43" s="121"/>
      <c r="L43" s="121"/>
    </row>
    <row r="44" spans="1:12" s="13" customFormat="1" ht="12.75">
      <c r="A44" s="111">
        <v>32</v>
      </c>
      <c r="B44" s="116" t="s">
        <v>28</v>
      </c>
      <c r="C44" s="119">
        <v>28439</v>
      </c>
      <c r="D44" s="119"/>
      <c r="E44" s="119">
        <v>3350</v>
      </c>
      <c r="F44" s="119">
        <v>1000</v>
      </c>
      <c r="G44" s="119">
        <v>23089</v>
      </c>
      <c r="H44" s="119">
        <v>1000</v>
      </c>
      <c r="I44" s="119"/>
      <c r="J44" s="119"/>
      <c r="K44" s="119">
        <v>28766</v>
      </c>
      <c r="L44" s="119">
        <v>29168</v>
      </c>
    </row>
    <row r="45" spans="1:12" ht="12.75">
      <c r="A45" s="120">
        <v>321</v>
      </c>
      <c r="B45" s="112" t="s">
        <v>29</v>
      </c>
      <c r="C45" s="121">
        <f t="shared" si="0"/>
        <v>600</v>
      </c>
      <c r="D45" s="121"/>
      <c r="E45" s="121">
        <v>600</v>
      </c>
      <c r="F45" s="121"/>
      <c r="G45" s="121"/>
      <c r="H45" s="121"/>
      <c r="I45" s="121"/>
      <c r="J45" s="121"/>
      <c r="K45" s="121"/>
      <c r="L45" s="121"/>
    </row>
    <row r="46" spans="1:12" ht="12.75">
      <c r="A46" s="120">
        <v>322</v>
      </c>
      <c r="B46" s="112" t="s">
        <v>30</v>
      </c>
      <c r="C46" s="121">
        <f t="shared" si="0"/>
        <v>4800</v>
      </c>
      <c r="D46" s="121"/>
      <c r="E46" s="121"/>
      <c r="F46" s="121"/>
      <c r="G46" s="121">
        <v>4800</v>
      </c>
      <c r="H46" s="121"/>
      <c r="I46" s="121"/>
      <c r="J46" s="121"/>
      <c r="K46" s="121"/>
      <c r="L46" s="121"/>
    </row>
    <row r="47" spans="1:12" ht="12.75">
      <c r="A47" s="120">
        <v>323</v>
      </c>
      <c r="B47" s="112" t="s">
        <v>31</v>
      </c>
      <c r="C47" s="121">
        <f t="shared" si="0"/>
        <v>1800</v>
      </c>
      <c r="D47" s="121"/>
      <c r="E47" s="121"/>
      <c r="F47" s="121"/>
      <c r="G47" s="121">
        <v>1800</v>
      </c>
      <c r="H47" s="121"/>
      <c r="I47" s="121"/>
      <c r="J47" s="121"/>
      <c r="K47" s="121"/>
      <c r="L47" s="121"/>
    </row>
    <row r="48" spans="1:12" ht="12.75">
      <c r="A48" s="120">
        <v>324</v>
      </c>
      <c r="B48" s="112" t="s">
        <v>74</v>
      </c>
      <c r="C48" s="121">
        <f t="shared" si="0"/>
        <v>200</v>
      </c>
      <c r="D48" s="121"/>
      <c r="E48" s="121">
        <v>200</v>
      </c>
      <c r="F48" s="121"/>
      <c r="G48" s="121"/>
      <c r="H48" s="121"/>
      <c r="I48" s="121"/>
      <c r="J48" s="121"/>
      <c r="K48" s="121"/>
      <c r="L48" s="121"/>
    </row>
    <row r="49" spans="1:12" ht="12.75">
      <c r="A49" s="120">
        <v>329</v>
      </c>
      <c r="B49" s="112" t="s">
        <v>32</v>
      </c>
      <c r="C49" s="121">
        <f t="shared" si="0"/>
        <v>21039</v>
      </c>
      <c r="D49" s="121"/>
      <c r="E49" s="121">
        <v>2550</v>
      </c>
      <c r="F49" s="121">
        <v>1000</v>
      </c>
      <c r="G49" s="121">
        <v>16489</v>
      </c>
      <c r="H49" s="121">
        <v>1000</v>
      </c>
      <c r="I49" s="121"/>
      <c r="J49" s="121"/>
      <c r="K49" s="121"/>
      <c r="L49" s="121"/>
    </row>
    <row r="50" spans="1:12" s="13" customFormat="1" ht="12.75">
      <c r="A50" s="111">
        <v>34</v>
      </c>
      <c r="B50" s="116" t="s">
        <v>33</v>
      </c>
      <c r="C50" s="119">
        <f t="shared" si="0"/>
        <v>0</v>
      </c>
      <c r="D50" s="119"/>
      <c r="E50" s="119"/>
      <c r="F50" s="119"/>
      <c r="G50" s="119"/>
      <c r="H50" s="119"/>
      <c r="I50" s="119"/>
      <c r="J50" s="119"/>
      <c r="K50" s="119"/>
      <c r="L50" s="119"/>
    </row>
    <row r="51" spans="1:12" ht="12.75">
      <c r="A51" s="120">
        <v>343</v>
      </c>
      <c r="B51" s="112" t="s">
        <v>34</v>
      </c>
      <c r="C51" s="119">
        <f t="shared" si="0"/>
        <v>0</v>
      </c>
      <c r="D51" s="121"/>
      <c r="E51" s="121"/>
      <c r="F51" s="121"/>
      <c r="G51" s="121"/>
      <c r="H51" s="121"/>
      <c r="I51" s="121"/>
      <c r="J51" s="121"/>
      <c r="K51" s="121"/>
      <c r="L51" s="121"/>
    </row>
    <row r="52" spans="1:12" ht="12.75">
      <c r="A52" s="120"/>
      <c r="B52" s="112"/>
      <c r="C52" s="119">
        <f t="shared" si="0"/>
        <v>0</v>
      </c>
      <c r="D52" s="121"/>
      <c r="E52" s="121"/>
      <c r="F52" s="121"/>
      <c r="G52" s="121"/>
      <c r="H52" s="121"/>
      <c r="I52" s="121"/>
      <c r="J52" s="121"/>
      <c r="K52" s="121"/>
      <c r="L52" s="121"/>
    </row>
    <row r="53" spans="1:12" ht="25.5">
      <c r="A53" s="111">
        <v>42</v>
      </c>
      <c r="B53" s="116" t="s">
        <v>37</v>
      </c>
      <c r="C53" s="119">
        <v>17500</v>
      </c>
      <c r="D53" s="121"/>
      <c r="E53" s="121"/>
      <c r="F53" s="121"/>
      <c r="G53" s="119">
        <v>17000</v>
      </c>
      <c r="H53" s="121">
        <v>500</v>
      </c>
      <c r="I53" s="121"/>
      <c r="J53" s="121"/>
      <c r="K53" s="119">
        <v>12500</v>
      </c>
      <c r="L53" s="119">
        <v>12500</v>
      </c>
    </row>
    <row r="54" spans="1:12" ht="12.75">
      <c r="A54" s="120">
        <v>422</v>
      </c>
      <c r="B54" s="112" t="s">
        <v>35</v>
      </c>
      <c r="C54" s="121">
        <f t="shared" si="0"/>
        <v>15000</v>
      </c>
      <c r="D54" s="121"/>
      <c r="E54" s="121"/>
      <c r="F54" s="121"/>
      <c r="G54" s="121">
        <v>15000</v>
      </c>
      <c r="H54" s="121"/>
      <c r="I54" s="121"/>
      <c r="J54" s="121"/>
      <c r="K54" s="121"/>
      <c r="L54" s="121"/>
    </row>
    <row r="55" spans="1:12" ht="25.5">
      <c r="A55" s="120">
        <v>424</v>
      </c>
      <c r="B55" s="112" t="s">
        <v>38</v>
      </c>
      <c r="C55" s="121">
        <f t="shared" si="0"/>
        <v>2500</v>
      </c>
      <c r="D55" s="121"/>
      <c r="E55" s="121"/>
      <c r="F55" s="121"/>
      <c r="G55" s="121">
        <v>2000</v>
      </c>
      <c r="H55" s="121">
        <v>500</v>
      </c>
      <c r="I55" s="121"/>
      <c r="J55" s="121"/>
      <c r="K55" s="121"/>
      <c r="L55" s="121"/>
    </row>
    <row r="56" spans="1:12" s="13" customFormat="1" ht="26.25" customHeight="1">
      <c r="A56" s="117" t="s">
        <v>75</v>
      </c>
      <c r="B56" s="116" t="s">
        <v>76</v>
      </c>
      <c r="C56" s="119">
        <f t="shared" si="0"/>
        <v>0</v>
      </c>
      <c r="D56" s="119"/>
      <c r="E56" s="119"/>
      <c r="F56" s="119"/>
      <c r="G56" s="119"/>
      <c r="H56" s="119"/>
      <c r="I56" s="119"/>
      <c r="J56" s="119"/>
      <c r="K56" s="119"/>
      <c r="L56" s="119"/>
    </row>
    <row r="57" spans="1:12" s="13" customFormat="1" ht="12.75">
      <c r="A57" s="111">
        <v>3</v>
      </c>
      <c r="B57" s="116" t="s">
        <v>23</v>
      </c>
      <c r="C57" s="119">
        <f>SUM(D57+E57+F57+G57+H57+I57+J57)</f>
        <v>15000</v>
      </c>
      <c r="D57" s="119"/>
      <c r="E57" s="119"/>
      <c r="F57" s="119"/>
      <c r="G57" s="119">
        <v>15000</v>
      </c>
      <c r="H57" s="119"/>
      <c r="I57" s="119"/>
      <c r="J57" s="119"/>
      <c r="K57" s="119">
        <v>16000</v>
      </c>
      <c r="L57" s="119">
        <v>16000</v>
      </c>
    </row>
    <row r="58" spans="1:12" s="13" customFormat="1" ht="12.75">
      <c r="A58" s="111">
        <v>31</v>
      </c>
      <c r="B58" s="116" t="s">
        <v>24</v>
      </c>
      <c r="C58" s="119">
        <f t="shared" si="0"/>
        <v>0</v>
      </c>
      <c r="D58" s="119"/>
      <c r="E58" s="119"/>
      <c r="F58" s="119"/>
      <c r="G58" s="119"/>
      <c r="H58" s="119"/>
      <c r="I58" s="119"/>
      <c r="J58" s="119"/>
      <c r="K58" s="119"/>
      <c r="L58" s="119"/>
    </row>
    <row r="59" spans="1:12" ht="12.75">
      <c r="A59" s="120">
        <v>311</v>
      </c>
      <c r="B59" s="112" t="s">
        <v>25</v>
      </c>
      <c r="C59" s="119">
        <f t="shared" si="0"/>
        <v>0</v>
      </c>
      <c r="D59" s="121"/>
      <c r="E59" s="121"/>
      <c r="F59" s="121"/>
      <c r="G59" s="121"/>
      <c r="H59" s="121"/>
      <c r="I59" s="121"/>
      <c r="J59" s="121"/>
      <c r="K59" s="121"/>
      <c r="L59" s="121"/>
    </row>
    <row r="60" spans="1:12" ht="12.75">
      <c r="A60" s="120">
        <v>312</v>
      </c>
      <c r="B60" s="112" t="s">
        <v>26</v>
      </c>
      <c r="C60" s="119">
        <f t="shared" si="0"/>
        <v>0</v>
      </c>
      <c r="D60" s="121"/>
      <c r="E60" s="121"/>
      <c r="F60" s="121"/>
      <c r="G60" s="121"/>
      <c r="H60" s="121"/>
      <c r="I60" s="121"/>
      <c r="J60" s="121"/>
      <c r="K60" s="121"/>
      <c r="L60" s="121"/>
    </row>
    <row r="61" spans="1:12" ht="12.75">
      <c r="A61" s="120">
        <v>313</v>
      </c>
      <c r="B61" s="112" t="s">
        <v>27</v>
      </c>
      <c r="C61" s="119">
        <f t="shared" si="0"/>
        <v>0</v>
      </c>
      <c r="D61" s="121"/>
      <c r="E61" s="121"/>
      <c r="F61" s="121"/>
      <c r="G61" s="121"/>
      <c r="H61" s="121"/>
      <c r="I61" s="121"/>
      <c r="J61" s="121"/>
      <c r="K61" s="121"/>
      <c r="L61" s="121"/>
    </row>
    <row r="62" spans="1:12" s="13" customFormat="1" ht="12.75">
      <c r="A62" s="111">
        <v>32</v>
      </c>
      <c r="B62" s="116" t="s">
        <v>28</v>
      </c>
      <c r="C62" s="119">
        <f>SUM(D62+E62+F62+G62+H62+I62+J62)</f>
        <v>15000</v>
      </c>
      <c r="D62" s="119"/>
      <c r="E62" s="119"/>
      <c r="F62" s="119"/>
      <c r="G62" s="119">
        <v>15000</v>
      </c>
      <c r="H62" s="119"/>
      <c r="I62" s="119"/>
      <c r="J62" s="119"/>
      <c r="K62" s="119">
        <v>16000</v>
      </c>
      <c r="L62" s="119">
        <v>16000</v>
      </c>
    </row>
    <row r="63" spans="1:12" ht="12.75">
      <c r="A63" s="120">
        <v>321</v>
      </c>
      <c r="B63" s="112" t="s">
        <v>29</v>
      </c>
      <c r="C63" s="119">
        <f t="shared" si="0"/>
        <v>0</v>
      </c>
      <c r="D63" s="121"/>
      <c r="E63" s="121"/>
      <c r="F63" s="121"/>
      <c r="G63" s="121"/>
      <c r="H63" s="121"/>
      <c r="I63" s="121"/>
      <c r="J63" s="121"/>
      <c r="K63" s="121"/>
      <c r="L63" s="121"/>
    </row>
    <row r="64" spans="1:12" ht="12.75">
      <c r="A64" s="120">
        <v>322</v>
      </c>
      <c r="B64" s="112" t="s">
        <v>30</v>
      </c>
      <c r="C64" s="119">
        <f t="shared" si="0"/>
        <v>0</v>
      </c>
      <c r="D64" s="121"/>
      <c r="E64" s="121"/>
      <c r="F64" s="121"/>
      <c r="G64" s="121"/>
      <c r="H64" s="121"/>
      <c r="I64" s="121"/>
      <c r="J64" s="121"/>
      <c r="K64" s="121"/>
      <c r="L64" s="121"/>
    </row>
    <row r="65" spans="1:12" ht="12.75">
      <c r="A65" s="120">
        <v>323</v>
      </c>
      <c r="B65" s="112" t="s">
        <v>31</v>
      </c>
      <c r="C65" s="119">
        <f t="shared" si="0"/>
        <v>0</v>
      </c>
      <c r="D65" s="121"/>
      <c r="E65" s="121"/>
      <c r="F65" s="121"/>
      <c r="G65" s="121"/>
      <c r="H65" s="121"/>
      <c r="I65" s="121"/>
      <c r="J65" s="121"/>
      <c r="K65" s="121"/>
      <c r="L65" s="121"/>
    </row>
    <row r="66" spans="1:12" ht="12.75">
      <c r="A66" s="120">
        <v>324</v>
      </c>
      <c r="B66" s="112" t="s">
        <v>74</v>
      </c>
      <c r="C66" s="121">
        <f t="shared" si="0"/>
        <v>15000</v>
      </c>
      <c r="D66" s="121"/>
      <c r="E66" s="121"/>
      <c r="F66" s="121"/>
      <c r="G66" s="121">
        <v>15000</v>
      </c>
      <c r="H66" s="121"/>
      <c r="I66" s="121"/>
      <c r="J66" s="121"/>
      <c r="K66" s="121"/>
      <c r="L66" s="121"/>
    </row>
    <row r="67" spans="1:12" ht="12.75">
      <c r="A67" s="120">
        <v>329</v>
      </c>
      <c r="B67" s="112" t="s">
        <v>32</v>
      </c>
      <c r="C67" s="119">
        <f t="shared" si="0"/>
        <v>0</v>
      </c>
      <c r="D67" s="121"/>
      <c r="E67" s="121"/>
      <c r="F67" s="121"/>
      <c r="G67" s="121"/>
      <c r="H67" s="121"/>
      <c r="I67" s="121"/>
      <c r="J67" s="121"/>
      <c r="K67" s="121"/>
      <c r="L67" s="121"/>
    </row>
    <row r="68" spans="1:12" s="13" customFormat="1" ht="12.75">
      <c r="A68" s="111">
        <v>34</v>
      </c>
      <c r="B68" s="116" t="s">
        <v>33</v>
      </c>
      <c r="C68" s="119">
        <f t="shared" si="0"/>
        <v>0</v>
      </c>
      <c r="D68" s="119"/>
      <c r="E68" s="119"/>
      <c r="F68" s="119"/>
      <c r="G68" s="119"/>
      <c r="H68" s="119"/>
      <c r="I68" s="119"/>
      <c r="J68" s="119"/>
      <c r="K68" s="119"/>
      <c r="L68" s="119"/>
    </row>
    <row r="69" spans="1:12" ht="12.75">
      <c r="A69" s="120">
        <v>343</v>
      </c>
      <c r="B69" s="112" t="s">
        <v>34</v>
      </c>
      <c r="C69" s="119">
        <f t="shared" si="0"/>
        <v>0</v>
      </c>
      <c r="D69" s="121"/>
      <c r="E69" s="121"/>
      <c r="F69" s="121"/>
      <c r="G69" s="121"/>
      <c r="H69" s="121"/>
      <c r="I69" s="121"/>
      <c r="J69" s="121"/>
      <c r="K69" s="121"/>
      <c r="L69" s="121"/>
    </row>
    <row r="70" spans="1:12" ht="12.75">
      <c r="A70" s="111"/>
      <c r="B70" s="112"/>
      <c r="C70" s="119">
        <f t="shared" si="0"/>
        <v>0</v>
      </c>
      <c r="D70" s="121"/>
      <c r="E70" s="121"/>
      <c r="F70" s="121"/>
      <c r="G70" s="121"/>
      <c r="H70" s="121"/>
      <c r="I70" s="121"/>
      <c r="J70" s="121"/>
      <c r="K70" s="121"/>
      <c r="L70" s="121"/>
    </row>
    <row r="71" spans="1:12" s="13" customFormat="1" ht="12.75" customHeight="1">
      <c r="A71" s="122" t="s">
        <v>42</v>
      </c>
      <c r="B71" s="116" t="s">
        <v>43</v>
      </c>
      <c r="C71" s="119">
        <f t="shared" si="0"/>
        <v>0</v>
      </c>
      <c r="D71" s="119"/>
      <c r="E71" s="119"/>
      <c r="F71" s="119"/>
      <c r="G71" s="119"/>
      <c r="H71" s="119"/>
      <c r="I71" s="119"/>
      <c r="J71" s="119"/>
      <c r="K71" s="119"/>
      <c r="L71" s="119"/>
    </row>
    <row r="72" spans="1:12" s="13" customFormat="1" ht="12.75">
      <c r="A72" s="111">
        <v>3</v>
      </c>
      <c r="B72" s="116" t="s">
        <v>23</v>
      </c>
      <c r="C72" s="119">
        <f t="shared" si="0"/>
        <v>0</v>
      </c>
      <c r="D72" s="119"/>
      <c r="E72" s="119"/>
      <c r="F72" s="119"/>
      <c r="G72" s="119"/>
      <c r="H72" s="119"/>
      <c r="I72" s="119"/>
      <c r="J72" s="119"/>
      <c r="K72" s="119"/>
      <c r="L72" s="119"/>
    </row>
    <row r="73" spans="1:12" s="13" customFormat="1" ht="12.75">
      <c r="A73" s="111">
        <v>31</v>
      </c>
      <c r="B73" s="116" t="s">
        <v>24</v>
      </c>
      <c r="C73" s="119">
        <f aca="true" t="shared" si="1" ref="C73:C83">SUM(D73+E73+F73+G73+H73+I73+J73+K73+L73)</f>
        <v>0</v>
      </c>
      <c r="D73" s="119"/>
      <c r="E73" s="119"/>
      <c r="F73" s="119"/>
      <c r="G73" s="119"/>
      <c r="H73" s="119"/>
      <c r="I73" s="119"/>
      <c r="J73" s="119"/>
      <c r="K73" s="119"/>
      <c r="L73" s="119"/>
    </row>
    <row r="74" spans="1:12" ht="12.75">
      <c r="A74" s="120">
        <v>311</v>
      </c>
      <c r="B74" s="112" t="s">
        <v>25</v>
      </c>
      <c r="C74" s="119">
        <f t="shared" si="1"/>
        <v>0</v>
      </c>
      <c r="D74" s="121"/>
      <c r="E74" s="121"/>
      <c r="F74" s="121"/>
      <c r="G74" s="121"/>
      <c r="H74" s="121"/>
      <c r="I74" s="121"/>
      <c r="J74" s="121"/>
      <c r="K74" s="121"/>
      <c r="L74" s="121"/>
    </row>
    <row r="75" spans="1:12" ht="12.75">
      <c r="A75" s="120">
        <v>312</v>
      </c>
      <c r="B75" s="112" t="s">
        <v>26</v>
      </c>
      <c r="C75" s="119">
        <f t="shared" si="1"/>
        <v>0</v>
      </c>
      <c r="D75" s="121"/>
      <c r="E75" s="121"/>
      <c r="F75" s="121"/>
      <c r="G75" s="121"/>
      <c r="H75" s="121"/>
      <c r="I75" s="121"/>
      <c r="J75" s="121"/>
      <c r="K75" s="121"/>
      <c r="L75" s="121"/>
    </row>
    <row r="76" spans="1:12" ht="12.75">
      <c r="A76" s="120">
        <v>313</v>
      </c>
      <c r="B76" s="112" t="s">
        <v>27</v>
      </c>
      <c r="C76" s="119">
        <f t="shared" si="1"/>
        <v>0</v>
      </c>
      <c r="D76" s="121"/>
      <c r="E76" s="121"/>
      <c r="F76" s="121"/>
      <c r="G76" s="121"/>
      <c r="H76" s="121"/>
      <c r="I76" s="121"/>
      <c r="J76" s="121"/>
      <c r="K76" s="121"/>
      <c r="L76" s="121"/>
    </row>
    <row r="77" spans="1:12" s="13" customFormat="1" ht="12.75">
      <c r="A77" s="111">
        <v>32</v>
      </c>
      <c r="B77" s="116" t="s">
        <v>28</v>
      </c>
      <c r="C77" s="119">
        <f t="shared" si="1"/>
        <v>0</v>
      </c>
      <c r="D77" s="119"/>
      <c r="E77" s="119"/>
      <c r="F77" s="119"/>
      <c r="G77" s="119"/>
      <c r="H77" s="119"/>
      <c r="I77" s="119"/>
      <c r="J77" s="119"/>
      <c r="K77" s="119"/>
      <c r="L77" s="119"/>
    </row>
    <row r="78" spans="1:12" ht="12.75">
      <c r="A78" s="120">
        <v>321</v>
      </c>
      <c r="B78" s="112" t="s">
        <v>29</v>
      </c>
      <c r="C78" s="119">
        <f t="shared" si="1"/>
        <v>0</v>
      </c>
      <c r="D78" s="121"/>
      <c r="E78" s="121"/>
      <c r="F78" s="121"/>
      <c r="G78" s="121"/>
      <c r="H78" s="121"/>
      <c r="I78" s="121"/>
      <c r="J78" s="121"/>
      <c r="K78" s="121"/>
      <c r="L78" s="121"/>
    </row>
    <row r="79" spans="1:12" ht="12.75">
      <c r="A79" s="120">
        <v>322</v>
      </c>
      <c r="B79" s="112" t="s">
        <v>30</v>
      </c>
      <c r="C79" s="119">
        <f t="shared" si="1"/>
        <v>0</v>
      </c>
      <c r="D79" s="121"/>
      <c r="E79" s="121"/>
      <c r="F79" s="121"/>
      <c r="G79" s="121"/>
      <c r="H79" s="121"/>
      <c r="I79" s="121"/>
      <c r="J79" s="121"/>
      <c r="K79" s="121"/>
      <c r="L79" s="121"/>
    </row>
    <row r="80" spans="1:12" ht="12.75">
      <c r="A80" s="120">
        <v>323</v>
      </c>
      <c r="B80" s="112" t="s">
        <v>31</v>
      </c>
      <c r="C80" s="119">
        <f t="shared" si="1"/>
        <v>0</v>
      </c>
      <c r="D80" s="121"/>
      <c r="E80" s="121"/>
      <c r="F80" s="121"/>
      <c r="G80" s="121"/>
      <c r="H80" s="121"/>
      <c r="I80" s="121"/>
      <c r="J80" s="121"/>
      <c r="K80" s="121"/>
      <c r="L80" s="121"/>
    </row>
    <row r="81" spans="1:12" ht="12.75">
      <c r="A81" s="120">
        <v>329</v>
      </c>
      <c r="B81" s="112" t="s">
        <v>32</v>
      </c>
      <c r="C81" s="119">
        <f t="shared" si="1"/>
        <v>0</v>
      </c>
      <c r="D81" s="121"/>
      <c r="E81" s="121"/>
      <c r="F81" s="121"/>
      <c r="G81" s="121"/>
      <c r="H81" s="121"/>
      <c r="I81" s="121"/>
      <c r="J81" s="121"/>
      <c r="K81" s="121"/>
      <c r="L81" s="121"/>
    </row>
    <row r="82" spans="1:12" s="13" customFormat="1" ht="12.75">
      <c r="A82" s="111">
        <v>34</v>
      </c>
      <c r="B82" s="116" t="s">
        <v>33</v>
      </c>
      <c r="C82" s="119">
        <f t="shared" si="1"/>
        <v>0</v>
      </c>
      <c r="D82" s="119"/>
      <c r="E82" s="119"/>
      <c r="F82" s="119"/>
      <c r="G82" s="119"/>
      <c r="H82" s="119"/>
      <c r="I82" s="119"/>
      <c r="J82" s="119"/>
      <c r="K82" s="119"/>
      <c r="L82" s="119"/>
    </row>
    <row r="83" spans="1:12" ht="12.75">
      <c r="A83" s="120">
        <v>343</v>
      </c>
      <c r="B83" s="112" t="s">
        <v>34</v>
      </c>
      <c r="C83" s="119">
        <f t="shared" si="1"/>
        <v>0</v>
      </c>
      <c r="D83" s="121"/>
      <c r="E83" s="121"/>
      <c r="F83" s="121"/>
      <c r="G83" s="121"/>
      <c r="H83" s="121"/>
      <c r="I83" s="121"/>
      <c r="J83" s="121"/>
      <c r="K83" s="121"/>
      <c r="L83" s="121"/>
    </row>
    <row r="84" spans="1:12" ht="12.75">
      <c r="A84" s="111"/>
      <c r="B84" s="116" t="s">
        <v>77</v>
      </c>
      <c r="C84" s="121">
        <f>SUM(C8+C27+C39+C53+C57)</f>
        <v>2865344</v>
      </c>
      <c r="D84" s="121">
        <f>SUM(D8+D27+D39+D57+D72)</f>
        <v>284726</v>
      </c>
      <c r="E84" s="121">
        <f>SUM(E8+E27+E39+E57+E72)</f>
        <v>3350</v>
      </c>
      <c r="F84" s="121">
        <f>SUM(F8+F27+F39+F57)</f>
        <v>1000</v>
      </c>
      <c r="G84" s="121">
        <f>SUM(G8+G27+G39+G57+G53)</f>
        <v>2574768</v>
      </c>
      <c r="H84" s="121">
        <v>1500</v>
      </c>
      <c r="I84" s="121"/>
      <c r="J84" s="121"/>
      <c r="K84" s="121">
        <f>SUM(K8+K27+K39+K53+K57)</f>
        <v>2868396</v>
      </c>
      <c r="L84" s="121">
        <f>SUM(L8+L27+L39+L53+L57)</f>
        <v>2892086</v>
      </c>
    </row>
    <row r="85" spans="1:12" s="13" customFormat="1" ht="12.75">
      <c r="A85" s="98"/>
      <c r="B85" s="90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s="13" customFormat="1" ht="12.75">
      <c r="A86" s="88"/>
      <c r="B86" s="90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s="13" customFormat="1" ht="12.75">
      <c r="A87" s="88"/>
      <c r="B87" s="90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87"/>
      <c r="B88" s="16"/>
      <c r="C88" s="64"/>
      <c r="D88" s="64"/>
      <c r="E88" s="64"/>
      <c r="F88" s="64"/>
      <c r="G88" s="64"/>
      <c r="H88" s="64"/>
      <c r="I88" s="64"/>
      <c r="J88" s="64"/>
      <c r="K88" s="64"/>
      <c r="L88" s="64"/>
    </row>
    <row r="89" spans="1:12" ht="12.75">
      <c r="A89" s="87"/>
      <c r="B89" s="16"/>
      <c r="C89" s="64"/>
      <c r="D89" s="64"/>
      <c r="E89" s="64"/>
      <c r="F89" s="64"/>
      <c r="G89" s="64"/>
      <c r="H89" s="64"/>
      <c r="I89" s="64"/>
      <c r="J89" s="64"/>
      <c r="K89" s="64"/>
      <c r="L89" s="64"/>
    </row>
    <row r="90" spans="1:12" ht="12.75">
      <c r="A90" s="87"/>
      <c r="B90" s="16"/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1:12" s="13" customFormat="1" ht="12.75">
      <c r="A91" s="88"/>
      <c r="B91" s="90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87"/>
      <c r="B92" s="16"/>
      <c r="C92" s="64"/>
      <c r="D92" s="64"/>
      <c r="E92" s="64"/>
      <c r="F92" s="64"/>
      <c r="G92" s="64"/>
      <c r="H92" s="64"/>
      <c r="I92" s="64"/>
      <c r="J92" s="64"/>
      <c r="K92" s="64"/>
      <c r="L92" s="64"/>
    </row>
    <row r="93" spans="1:12" ht="12.75">
      <c r="A93" s="87"/>
      <c r="B93" s="16"/>
      <c r="C93" s="64"/>
      <c r="D93" s="64"/>
      <c r="E93" s="64"/>
      <c r="F93" s="64"/>
      <c r="G93" s="64"/>
      <c r="H93" s="64"/>
      <c r="I93" s="64"/>
      <c r="J93" s="64"/>
      <c r="K93" s="64"/>
      <c r="L93" s="64"/>
    </row>
    <row r="94" spans="1:12" ht="12.75">
      <c r="A94" s="87"/>
      <c r="B94" s="16"/>
      <c r="C94" s="64"/>
      <c r="D94" s="64"/>
      <c r="E94" s="64"/>
      <c r="F94" s="64"/>
      <c r="G94" s="64"/>
      <c r="H94" s="64"/>
      <c r="I94" s="64"/>
      <c r="J94" s="64"/>
      <c r="K94" s="64"/>
      <c r="L94" s="64"/>
    </row>
    <row r="95" spans="1:12" ht="12.75">
      <c r="A95" s="87"/>
      <c r="B95" s="16"/>
      <c r="C95" s="64"/>
      <c r="D95" s="64"/>
      <c r="E95" s="64"/>
      <c r="F95" s="64"/>
      <c r="G95" s="64"/>
      <c r="H95" s="64"/>
      <c r="I95" s="64"/>
      <c r="J95" s="64"/>
      <c r="K95" s="64"/>
      <c r="L95" s="64"/>
    </row>
    <row r="96" spans="1:12" s="13" customFormat="1" ht="12.75">
      <c r="A96" s="88"/>
      <c r="B96" s="90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87"/>
      <c r="B97" s="16"/>
      <c r="C97" s="64"/>
      <c r="D97" s="64"/>
      <c r="E97" s="64"/>
      <c r="F97" s="64"/>
      <c r="G97" s="64"/>
      <c r="H97" s="64"/>
      <c r="I97" s="64"/>
      <c r="J97" s="64"/>
      <c r="K97" s="64"/>
      <c r="L97" s="64"/>
    </row>
    <row r="98" spans="1:12" s="13" customFormat="1" ht="12.75">
      <c r="A98" s="88"/>
      <c r="B98" s="90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s="13" customFormat="1" ht="12.75">
      <c r="A99" s="88"/>
      <c r="B99" s="90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87"/>
      <c r="B100" s="16"/>
      <c r="C100" s="64"/>
      <c r="D100" s="64"/>
      <c r="E100" s="64"/>
      <c r="F100" s="64"/>
      <c r="G100" s="64"/>
      <c r="H100" s="64"/>
      <c r="I100" s="64"/>
      <c r="J100" s="64"/>
      <c r="K100" s="64"/>
      <c r="L100" s="64"/>
    </row>
    <row r="101" spans="1:12" ht="12.75">
      <c r="A101" s="87"/>
      <c r="B101" s="16"/>
      <c r="C101" s="64"/>
      <c r="D101" s="64"/>
      <c r="E101" s="64"/>
      <c r="F101" s="64"/>
      <c r="G101" s="64"/>
      <c r="H101" s="64"/>
      <c r="I101" s="64"/>
      <c r="J101" s="64"/>
      <c r="K101" s="64"/>
      <c r="L101" s="64"/>
    </row>
    <row r="102" spans="1:12" ht="12.75">
      <c r="A102" s="88"/>
      <c r="B102" s="16"/>
      <c r="C102" s="64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s="13" customFormat="1" ht="12.75" customHeight="1">
      <c r="A103" s="98"/>
      <c r="B103" s="90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s="13" customFormat="1" ht="12.75">
      <c r="A104" s="88"/>
      <c r="B104" s="90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s="13" customFormat="1" ht="12.75">
      <c r="A105" s="88"/>
      <c r="B105" s="90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87"/>
      <c r="B106" s="16"/>
      <c r="C106" s="64"/>
      <c r="D106" s="64"/>
      <c r="E106" s="64"/>
      <c r="F106" s="64"/>
      <c r="G106" s="64"/>
      <c r="H106" s="64"/>
      <c r="I106" s="64"/>
      <c r="J106" s="64"/>
      <c r="K106" s="64"/>
      <c r="L106" s="64"/>
    </row>
    <row r="107" spans="1:12" ht="12.75">
      <c r="A107" s="87"/>
      <c r="B107" s="16"/>
      <c r="C107" s="64"/>
      <c r="D107" s="64"/>
      <c r="E107" s="64"/>
      <c r="F107" s="64"/>
      <c r="G107" s="64"/>
      <c r="H107" s="64"/>
      <c r="I107" s="64"/>
      <c r="J107" s="64"/>
      <c r="K107" s="64"/>
      <c r="L107" s="64"/>
    </row>
    <row r="108" spans="1:12" ht="12.75">
      <c r="A108" s="87"/>
      <c r="B108" s="16"/>
      <c r="C108" s="64"/>
      <c r="D108" s="64"/>
      <c r="E108" s="64"/>
      <c r="F108" s="64"/>
      <c r="G108" s="64"/>
      <c r="H108" s="64"/>
      <c r="I108" s="64"/>
      <c r="J108" s="64"/>
      <c r="K108" s="64"/>
      <c r="L108" s="64"/>
    </row>
    <row r="109" spans="1:12" s="13" customFormat="1" ht="12.75">
      <c r="A109" s="88"/>
      <c r="B109" s="90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87"/>
      <c r="B110" s="16"/>
      <c r="C110" s="64"/>
      <c r="D110" s="64"/>
      <c r="E110" s="64"/>
      <c r="F110" s="64"/>
      <c r="G110" s="64"/>
      <c r="H110" s="64"/>
      <c r="I110" s="64"/>
      <c r="J110" s="64"/>
      <c r="K110" s="64"/>
      <c r="L110" s="64"/>
    </row>
    <row r="111" spans="1:12" ht="12.75">
      <c r="A111" s="87"/>
      <c r="B111" s="16"/>
      <c r="C111" s="64"/>
      <c r="D111" s="64"/>
      <c r="E111" s="64"/>
      <c r="F111" s="64"/>
      <c r="G111" s="64"/>
      <c r="H111" s="64"/>
      <c r="I111" s="64"/>
      <c r="J111" s="64"/>
      <c r="K111" s="64"/>
      <c r="L111" s="64"/>
    </row>
    <row r="112" spans="1:12" ht="12.75">
      <c r="A112" s="87"/>
      <c r="B112" s="16"/>
      <c r="C112" s="64"/>
      <c r="D112" s="64"/>
      <c r="E112" s="64"/>
      <c r="F112" s="64"/>
      <c r="G112" s="64"/>
      <c r="H112" s="64"/>
      <c r="I112" s="64"/>
      <c r="J112" s="64"/>
      <c r="K112" s="64"/>
      <c r="L112" s="64"/>
    </row>
    <row r="113" spans="1:12" ht="12.75">
      <c r="A113" s="87"/>
      <c r="B113" s="16"/>
      <c r="C113" s="64"/>
      <c r="D113" s="64"/>
      <c r="E113" s="64"/>
      <c r="F113" s="64"/>
      <c r="G113" s="64"/>
      <c r="H113" s="64"/>
      <c r="I113" s="64"/>
      <c r="J113" s="64"/>
      <c r="K113" s="64"/>
      <c r="L113" s="64"/>
    </row>
    <row r="114" spans="1:12" s="13" customFormat="1" ht="12.75">
      <c r="A114" s="88"/>
      <c r="B114" s="90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87"/>
      <c r="B115" s="16"/>
      <c r="C115" s="64"/>
      <c r="D115" s="64"/>
      <c r="E115" s="64"/>
      <c r="F115" s="64"/>
      <c r="G115" s="64"/>
      <c r="H115" s="64"/>
      <c r="I115" s="64"/>
      <c r="J115" s="64"/>
      <c r="K115" s="64"/>
      <c r="L115" s="64"/>
    </row>
    <row r="116" spans="1:12" s="13" customFormat="1" ht="12.75">
      <c r="A116" s="88"/>
      <c r="B116" s="90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87"/>
      <c r="B117" s="16"/>
      <c r="C117" s="64"/>
      <c r="D117" s="64"/>
      <c r="E117" s="64"/>
      <c r="F117" s="64"/>
      <c r="G117" s="64"/>
      <c r="H117" s="64"/>
      <c r="I117" s="64"/>
      <c r="J117" s="64"/>
      <c r="K117" s="64"/>
      <c r="L117" s="64"/>
    </row>
    <row r="118" spans="1:12" s="13" customFormat="1" ht="12.75">
      <c r="A118" s="88"/>
      <c r="B118" s="90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s="13" customFormat="1" ht="12.75">
      <c r="A119" s="88"/>
      <c r="B119" s="90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 customHeight="1">
      <c r="A120" s="87"/>
      <c r="B120" s="16"/>
      <c r="C120" s="64"/>
      <c r="D120" s="64"/>
      <c r="E120" s="64"/>
      <c r="F120" s="64"/>
      <c r="G120" s="64"/>
      <c r="H120" s="64"/>
      <c r="I120" s="64"/>
      <c r="J120" s="64"/>
      <c r="K120" s="64"/>
      <c r="L120" s="64"/>
    </row>
    <row r="121" spans="1:12" ht="12.75">
      <c r="A121" s="87"/>
      <c r="B121" s="16"/>
      <c r="C121" s="64"/>
      <c r="D121" s="64"/>
      <c r="E121" s="64"/>
      <c r="F121" s="64"/>
      <c r="G121" s="64"/>
      <c r="H121" s="64"/>
      <c r="I121" s="64"/>
      <c r="J121" s="64"/>
      <c r="K121" s="64"/>
      <c r="L121" s="64"/>
    </row>
    <row r="122" spans="1:12" ht="12.75">
      <c r="A122" s="88"/>
      <c r="B122" s="16"/>
      <c r="C122" s="64"/>
      <c r="D122" s="64"/>
      <c r="E122" s="64"/>
      <c r="F122" s="64"/>
      <c r="G122" s="64"/>
      <c r="H122" s="64"/>
      <c r="I122" s="64"/>
      <c r="J122" s="64"/>
      <c r="K122" s="64"/>
      <c r="L122" s="64"/>
    </row>
    <row r="123" spans="1:12" s="13" customFormat="1" ht="12.75">
      <c r="A123" s="98"/>
      <c r="B123" s="90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s="13" customFormat="1" ht="12.75">
      <c r="A124" s="88"/>
      <c r="B124" s="90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s="13" customFormat="1" ht="12.75">
      <c r="A125" s="88"/>
      <c r="B125" s="90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87"/>
      <c r="B126" s="16"/>
      <c r="C126" s="64"/>
      <c r="D126" s="64"/>
      <c r="E126" s="64"/>
      <c r="F126" s="64"/>
      <c r="G126" s="64"/>
      <c r="H126" s="64"/>
      <c r="I126" s="64"/>
      <c r="J126" s="64"/>
      <c r="K126" s="64"/>
      <c r="L126" s="64"/>
    </row>
    <row r="127" spans="1:12" ht="12.75">
      <c r="A127" s="87"/>
      <c r="B127" s="16"/>
      <c r="C127" s="64"/>
      <c r="D127" s="64"/>
      <c r="E127" s="64"/>
      <c r="F127" s="64"/>
      <c r="G127" s="64"/>
      <c r="H127" s="64"/>
      <c r="I127" s="64"/>
      <c r="J127" s="64"/>
      <c r="K127" s="64"/>
      <c r="L127" s="64"/>
    </row>
    <row r="128" spans="1:12" ht="12.75">
      <c r="A128" s="87"/>
      <c r="B128" s="16"/>
      <c r="C128" s="64"/>
      <c r="D128" s="64"/>
      <c r="E128" s="64"/>
      <c r="F128" s="64"/>
      <c r="G128" s="64"/>
      <c r="H128" s="64"/>
      <c r="I128" s="64"/>
      <c r="J128" s="64"/>
      <c r="K128" s="64"/>
      <c r="L128" s="64"/>
    </row>
    <row r="129" spans="1:12" s="13" customFormat="1" ht="12.75">
      <c r="A129" s="88"/>
      <c r="B129" s="90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87"/>
      <c r="B130" s="16"/>
      <c r="C130" s="64"/>
      <c r="D130" s="64"/>
      <c r="E130" s="64"/>
      <c r="F130" s="64"/>
      <c r="G130" s="64"/>
      <c r="H130" s="64"/>
      <c r="I130" s="64"/>
      <c r="J130" s="64"/>
      <c r="K130" s="64"/>
      <c r="L130" s="64"/>
    </row>
    <row r="131" spans="1:12" ht="12.75">
      <c r="A131" s="87"/>
      <c r="B131" s="16"/>
      <c r="C131" s="64"/>
      <c r="D131" s="64"/>
      <c r="E131" s="64"/>
      <c r="F131" s="64"/>
      <c r="G131" s="64"/>
      <c r="H131" s="64"/>
      <c r="I131" s="64"/>
      <c r="J131" s="64"/>
      <c r="K131" s="64"/>
      <c r="L131" s="64"/>
    </row>
    <row r="132" spans="1:12" ht="12.75">
      <c r="A132" s="87"/>
      <c r="B132" s="16"/>
      <c r="C132" s="64"/>
      <c r="D132" s="64"/>
      <c r="E132" s="64"/>
      <c r="F132" s="64"/>
      <c r="G132" s="64"/>
      <c r="H132" s="64"/>
      <c r="I132" s="64"/>
      <c r="J132" s="64"/>
      <c r="K132" s="64"/>
      <c r="L132" s="64"/>
    </row>
    <row r="133" spans="1:12" ht="12.75">
      <c r="A133" s="87"/>
      <c r="B133" s="16"/>
      <c r="C133" s="64"/>
      <c r="D133" s="64"/>
      <c r="E133" s="64"/>
      <c r="F133" s="64"/>
      <c r="G133" s="64"/>
      <c r="H133" s="64"/>
      <c r="I133" s="64"/>
      <c r="J133" s="64"/>
      <c r="K133" s="64"/>
      <c r="L133" s="64"/>
    </row>
    <row r="134" spans="1:12" s="13" customFormat="1" ht="12.75">
      <c r="A134" s="88"/>
      <c r="B134" s="90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87"/>
      <c r="B135" s="16"/>
      <c r="C135" s="64"/>
      <c r="D135" s="64"/>
      <c r="E135" s="64"/>
      <c r="F135" s="64"/>
      <c r="G135" s="64"/>
      <c r="H135" s="64"/>
      <c r="I135" s="64"/>
      <c r="J135" s="64"/>
      <c r="K135" s="64"/>
      <c r="L135" s="64"/>
    </row>
    <row r="136" spans="1:12" s="13" customFormat="1" ht="12.75">
      <c r="A136" s="88"/>
      <c r="B136" s="90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s="13" customFormat="1" ht="12.75">
      <c r="A137" s="88"/>
      <c r="B137" s="90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87"/>
      <c r="B138" s="16"/>
      <c r="C138" s="64"/>
      <c r="D138" s="64"/>
      <c r="E138" s="64"/>
      <c r="F138" s="64"/>
      <c r="G138" s="64"/>
      <c r="H138" s="64"/>
      <c r="I138" s="64"/>
      <c r="J138" s="64"/>
      <c r="K138" s="64"/>
      <c r="L138" s="64"/>
    </row>
    <row r="139" spans="1:12" s="13" customFormat="1" ht="12.75">
      <c r="A139" s="88"/>
      <c r="B139" s="90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87"/>
      <c r="B140" s="16"/>
      <c r="C140" s="64"/>
      <c r="D140" s="64"/>
      <c r="E140" s="64"/>
      <c r="F140" s="64"/>
      <c r="G140" s="64"/>
      <c r="H140" s="64"/>
      <c r="I140" s="64"/>
      <c r="J140" s="64"/>
      <c r="K140" s="64"/>
      <c r="L140" s="64"/>
    </row>
    <row r="141" spans="1:12" ht="12.75">
      <c r="A141" s="87"/>
      <c r="B141" s="16"/>
      <c r="C141" s="64"/>
      <c r="D141" s="64"/>
      <c r="E141" s="64"/>
      <c r="F141" s="64"/>
      <c r="G141" s="64"/>
      <c r="H141" s="64"/>
      <c r="I141" s="64"/>
      <c r="J141" s="64"/>
      <c r="K141" s="64"/>
      <c r="L141" s="64"/>
    </row>
    <row r="142" spans="1:12" ht="12.75">
      <c r="A142" s="88"/>
      <c r="B142" s="16"/>
      <c r="C142" s="64"/>
      <c r="D142" s="64"/>
      <c r="E142" s="64"/>
      <c r="F142" s="64"/>
      <c r="G142" s="64"/>
      <c r="H142" s="64"/>
      <c r="I142" s="64"/>
      <c r="J142" s="64"/>
      <c r="K142" s="64"/>
      <c r="L142" s="64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 t="s">
        <v>46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8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88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88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88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88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88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88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88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88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88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88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4"/>
  <headerFooter alignWithMargins="0">
    <oddFooter>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2019-10-22T09:24:02Z</cp:lastPrinted>
  <dcterms:created xsi:type="dcterms:W3CDTF">2013-09-11T11:00:21Z</dcterms:created>
  <dcterms:modified xsi:type="dcterms:W3CDTF">2020-02-05T10:44:50Z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